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045" windowHeight="7500" tabRatio="894" activeTab="0"/>
  </bookViews>
  <sheets>
    <sheet name="在宅ALS療養者の状況（様式１）" sheetId="1" r:id="rId1"/>
    <sheet name="事業実施状況と評価（様式2）" sheetId="2" r:id="rId2"/>
    <sheet name="訪問看護ステーションの概況（様式３）" sheetId="3" r:id="rId3"/>
    <sheet name="集計(入力不要) " sheetId="4" r:id="rId4"/>
    <sheet name="評価（様式4）" sheetId="5" r:id="rId5"/>
  </sheets>
  <definedNames>
    <definedName name="_xlfn.COUNTIFS" hidden="1">#NAME?</definedName>
    <definedName name="_xlfn.IFERROR" hidden="1">#NAME?</definedName>
    <definedName name="_xlnm.Print_Area" localSheetId="0">'在宅ALS療養者の状況（様式１）'!$A$1:$AP$128</definedName>
    <definedName name="_xlnm.Print_Area" localSheetId="1">'事業実施状況と評価（様式2）'!$B$1:$K$19</definedName>
    <definedName name="_xlnm.Print_Area" localSheetId="3">'集計(入力不要) '!$A$1:$L$57</definedName>
    <definedName name="_xlnm.Print_Area" localSheetId="2">'訪問看護ステーションの概況（様式３）'!$B$1:$P$50</definedName>
  </definedNames>
  <calcPr fullCalcOnLoad="1"/>
</workbook>
</file>

<file path=xl/sharedStrings.xml><?xml version="1.0" encoding="utf-8"?>
<sst xmlns="http://schemas.openxmlformats.org/spreadsheetml/2006/main" count="669" uniqueCount="383">
  <si>
    <t>※２</t>
  </si>
  <si>
    <t>人　　口</t>
  </si>
  <si>
    <t>人</t>
  </si>
  <si>
    <t>面　　積</t>
  </si>
  <si>
    <t>療養者数</t>
  </si>
  <si>
    <t>協力病院</t>
  </si>
  <si>
    <t>訪問看護ステーション</t>
  </si>
  <si>
    <t>※２； 1. 自立、2. 一部介助、3. 全面介助</t>
  </si>
  <si>
    <t>番号</t>
  </si>
  <si>
    <t>住所</t>
  </si>
  <si>
    <t>氏名</t>
  </si>
  <si>
    <t>年齢</t>
  </si>
  <si>
    <t>医療処置管理</t>
  </si>
  <si>
    <t>特定症状の有無</t>
  </si>
  <si>
    <t>かかりつけ主治医</t>
  </si>
  <si>
    <t>緊急時の
入院機関</t>
  </si>
  <si>
    <t>在宅での
レスパイト</t>
  </si>
  <si>
    <t>緊急時の
訪問看護</t>
  </si>
  <si>
    <t>医療機関からの
訪問看護</t>
  </si>
  <si>
    <t>頻度
(回/月)</t>
  </si>
  <si>
    <t>1週間の
合計
訪問
回数
（回）</t>
  </si>
  <si>
    <t>利用</t>
  </si>
  <si>
    <t>1週間の
合計
利用
回数
（回）</t>
  </si>
  <si>
    <t>人工呼吸器</t>
  </si>
  <si>
    <t>気管切開</t>
  </si>
  <si>
    <t>吸引</t>
  </si>
  <si>
    <t>経管栄養</t>
  </si>
  <si>
    <t>その他</t>
  </si>
  <si>
    <t>呼吸障害</t>
  </si>
  <si>
    <t>嚥下障害</t>
  </si>
  <si>
    <t>構音障害</t>
  </si>
  <si>
    <t>排尿障害</t>
  </si>
  <si>
    <t>自律神経障害</t>
  </si>
  <si>
    <t>1.有</t>
  </si>
  <si>
    <t>例1</t>
  </si>
  <si>
    <t>○市△町☐丁目</t>
  </si>
  <si>
    <t>2002年
話にくくなった</t>
  </si>
  <si>
    <t>県立Ａ病院</t>
  </si>
  <si>
    <t>例2</t>
  </si>
  <si>
    <t>A市B町C丁目</t>
  </si>
  <si>
    <t>2005年
右手に力が入らなくなった</t>
  </si>
  <si>
    <t>Ｂ大学病院</t>
  </si>
  <si>
    <t>Ａｽﾃｰｼｮﾝ
（日中のみ）</t>
  </si>
  <si>
    <t>Ａ病院</t>
  </si>
  <si>
    <t>ｽﾃｰｼｮﾝと○年△月連絡をとる</t>
  </si>
  <si>
    <t>1 管轄地域</t>
  </si>
  <si>
    <t>2 都道府県全体</t>
  </si>
  <si>
    <t>実施</t>
  </si>
  <si>
    <t>下記 １ あるいは ２</t>
  </si>
  <si>
    <t>1. 有</t>
  </si>
  <si>
    <t>いずれかについてお答えください</t>
  </si>
  <si>
    <t>件</t>
  </si>
  <si>
    <t>※１</t>
  </si>
  <si>
    <t>※２</t>
  </si>
  <si>
    <t>管轄地域の人口</t>
  </si>
  <si>
    <t>A</t>
  </si>
  <si>
    <t>B</t>
  </si>
  <si>
    <t>C</t>
  </si>
  <si>
    <t>D</t>
  </si>
  <si>
    <t>E</t>
  </si>
  <si>
    <t>Ｆ</t>
  </si>
  <si>
    <t>Ｇ</t>
  </si>
  <si>
    <t>Ｈ</t>
  </si>
  <si>
    <t>計</t>
  </si>
  <si>
    <t>１０万人あたり</t>
  </si>
  <si>
    <t>専門診療
の確保</t>
  </si>
  <si>
    <t>日常診療
の確保</t>
  </si>
  <si>
    <t>急変時の
入院確保</t>
  </si>
  <si>
    <t>レスパイト
ケアの
確保</t>
  </si>
  <si>
    <t>入院
・
入所</t>
  </si>
  <si>
    <t>在宅</t>
  </si>
  <si>
    <t>訪問看護
の確保</t>
  </si>
  <si>
    <t>定期</t>
  </si>
  <si>
    <t>緊急時</t>
  </si>
  <si>
    <t>※1； 1. 20歳未満、2. 20～40歳未満、3. 40～65歳未満、4. 65歳以上</t>
  </si>
  <si>
    <t>ＡＤＬ</t>
  </si>
  <si>
    <t>※３</t>
  </si>
  <si>
    <t>○○○○</t>
  </si>
  <si>
    <t>3</t>
  </si>
  <si>
    <t>2</t>
  </si>
  <si>
    <t>なし</t>
  </si>
  <si>
    <t>医療保険と難病の事業の訪問看護で実施</t>
  </si>
  <si>
    <t>△△　△</t>
  </si>
  <si>
    <t>4</t>
  </si>
  <si>
    <t>3</t>
  </si>
  <si>
    <t>Ａクリニック</t>
  </si>
  <si>
    <t>Ａｽﾃｰｼｮﾝ
Ｂｽﾃｰｼｮﾝ</t>
  </si>
  <si>
    <t>ABC900
(O呼吸器会社）
A吸引ﾕﾆｯﾄ</t>
  </si>
  <si>
    <t>神経内科
専門医療機関</t>
  </si>
  <si>
    <t>レスパイトの入院・入所機関</t>
  </si>
  <si>
    <t>％</t>
  </si>
  <si>
    <t>事　業　名
〔実施主体〕</t>
  </si>
  <si>
    <t>【都道府県、市区町村の独自事業などがございましたら、紹介してください】</t>
  </si>
  <si>
    <t>成果</t>
  </si>
  <si>
    <t>課題</t>
  </si>
  <si>
    <t>＊A：確保できている　　B：概ね確保できている　　C：あまり確保できていない　　D：確保できていない</t>
  </si>
  <si>
    <t>療養通所介護に通所</t>
  </si>
  <si>
    <t>1.　有、　　0.　無</t>
  </si>
  <si>
    <t>0.無</t>
  </si>
  <si>
    <t>I</t>
  </si>
  <si>
    <t>J</t>
  </si>
  <si>
    <t>K</t>
  </si>
  <si>
    <t>L</t>
  </si>
  <si>
    <t>M</t>
  </si>
  <si>
    <t>N</t>
  </si>
  <si>
    <t>O</t>
  </si>
  <si>
    <t>P</t>
  </si>
  <si>
    <t>Q</t>
  </si>
  <si>
    <t>R</t>
  </si>
  <si>
    <t>S</t>
  </si>
  <si>
    <t>T</t>
  </si>
  <si>
    <t>U</t>
  </si>
  <si>
    <t>V</t>
  </si>
  <si>
    <t>W</t>
  </si>
  <si>
    <t>X</t>
  </si>
  <si>
    <t>Y</t>
  </si>
  <si>
    <t>Z</t>
  </si>
  <si>
    <t>AA</t>
  </si>
  <si>
    <t>AB</t>
  </si>
  <si>
    <t>AC</t>
  </si>
  <si>
    <t>AD</t>
  </si>
  <si>
    <t>AE</t>
  </si>
  <si>
    <t>AF</t>
  </si>
  <si>
    <t>AG</t>
  </si>
  <si>
    <t>※１を用いて算出</t>
  </si>
  <si>
    <t>全訪問看護ステーション数</t>
  </si>
  <si>
    <t>※２を用いて算出</t>
  </si>
  <si>
    <t>人/10万人</t>
  </si>
  <si>
    <t>0. 無</t>
  </si>
  <si>
    <t>　様式２　「ＡＬＳ療養者支援にかかわる難病対策事業の実施状況とその評価」</t>
  </si>
  <si>
    <t>様式４　「管轄地域におけるＡＬＳ療養者に関わる医療資源の概況と医療サービス確保状況の評価」</t>
  </si>
  <si>
    <t>項目</t>
  </si>
  <si>
    <t>ヵ所</t>
  </si>
  <si>
    <t>様式３　「管内の訪問看護ステーションの概況」</t>
  </si>
  <si>
    <t>管轄地域の面積</t>
  </si>
  <si>
    <t>神経内科専門医療機関</t>
  </si>
  <si>
    <t>1.20歳未満</t>
  </si>
  <si>
    <t>2.20～40歳未満</t>
  </si>
  <si>
    <t>3.40～65歳未満</t>
  </si>
  <si>
    <t>4.65歳以上</t>
  </si>
  <si>
    <t>ALS療養者</t>
  </si>
  <si>
    <t>1.自立</t>
  </si>
  <si>
    <t xml:space="preserve">2.一部介助
</t>
  </si>
  <si>
    <t>3.全面介助</t>
  </si>
  <si>
    <t>集計</t>
  </si>
  <si>
    <t>1.外来</t>
  </si>
  <si>
    <t>2.往診</t>
  </si>
  <si>
    <t>3.なし</t>
  </si>
  <si>
    <t>ありの人数</t>
  </si>
  <si>
    <t>※３； 1. 外来、2. 往診、0. なし</t>
  </si>
  <si>
    <t>年齢区分(人）</t>
  </si>
  <si>
    <t>ＡＤＬ(人）</t>
  </si>
  <si>
    <t>1.有
(人）</t>
  </si>
  <si>
    <t xml:space="preserve">有/ALS数(％)
</t>
  </si>
  <si>
    <t>定期訪問看護あり（人）</t>
  </si>
  <si>
    <t>複数ST利用/ALS数(％)</t>
  </si>
  <si>
    <t>複数STを利用(人）</t>
  </si>
  <si>
    <t>定期訪問看護あり(人)</t>
  </si>
  <si>
    <t>訪問看護ステーション数</t>
  </si>
  <si>
    <t>利用機関数</t>
  </si>
  <si>
    <t xml:space="preserve">有/ALS数(%)
</t>
  </si>
  <si>
    <t>回/週</t>
  </si>
  <si>
    <t>様式　１　　「管轄地域におけるＡＬＳ在宅療養者の身体状況と医療サービスの確保状況」</t>
  </si>
  <si>
    <t>１０ｋｍ2あたり</t>
  </si>
  <si>
    <t>実績ありの件数／
　　　　全ｽﾃｰｼｮﾝ数</t>
  </si>
  <si>
    <t>実績ありの件数</t>
  </si>
  <si>
    <t>件/10万人</t>
  </si>
  <si>
    <t>具体的に内容を
記載する</t>
  </si>
  <si>
    <t>※５；級数をそのまま入力、なし０、不明空白</t>
  </si>
  <si>
    <t>※６；区分数をそのまま入力</t>
  </si>
  <si>
    <t>在宅ALS療養者</t>
  </si>
  <si>
    <t>年齢区分</t>
  </si>
  <si>
    <t>人数</t>
  </si>
  <si>
    <t>有
(人）</t>
  </si>
  <si>
    <t>介護度</t>
  </si>
  <si>
    <t>要介護５</t>
  </si>
  <si>
    <t>要介護４</t>
  </si>
  <si>
    <t>要介護３</t>
  </si>
  <si>
    <t>要介護２</t>
  </si>
  <si>
    <t>要介護１</t>
  </si>
  <si>
    <t>手帳の級数</t>
  </si>
  <si>
    <t>3級</t>
  </si>
  <si>
    <t>2級</t>
  </si>
  <si>
    <t>1級</t>
  </si>
  <si>
    <t>介護保険</t>
  </si>
  <si>
    <t>身体障害者手帳</t>
  </si>
  <si>
    <t>あり</t>
  </si>
  <si>
    <t>※管轄地域の人口、面積、療養者数</t>
  </si>
  <si>
    <t>　　拠点病院および協力病院、訪問看護ステーション等についてご記入ください</t>
  </si>
  <si>
    <t>ＳＣＤ</t>
  </si>
  <si>
    <t>ＰＤ</t>
  </si>
  <si>
    <t>ＡＬＳ</t>
  </si>
  <si>
    <t>人数</t>
  </si>
  <si>
    <t>氏名</t>
  </si>
  <si>
    <t>受講番号</t>
  </si>
  <si>
    <t>訪問看護ステーション数</t>
  </si>
  <si>
    <t>人口</t>
  </si>
  <si>
    <t>地　区</t>
  </si>
  <si>
    <t>面積</t>
  </si>
  <si>
    <t>人口密度</t>
  </si>
  <si>
    <t>ALS療養者</t>
  </si>
  <si>
    <t>対10万人の
割合</t>
  </si>
  <si>
    <t>（人）</t>
  </si>
  <si>
    <t>(人/10万人）</t>
  </si>
  <si>
    <t>(人）</t>
  </si>
  <si>
    <t>（ヶ所）</t>
  </si>
  <si>
    <t>受講番号</t>
  </si>
  <si>
    <t>氏名</t>
  </si>
  <si>
    <t>集計　　「管轄地域におけるＡＬＳ在宅療養者の身体状況と医療サービスの確保状況」</t>
  </si>
  <si>
    <t>(ヶ所/10万人）</t>
  </si>
  <si>
    <t>地区名</t>
  </si>
  <si>
    <t>在宅療養者数</t>
  </si>
  <si>
    <t>(人)</t>
  </si>
  <si>
    <t>在宅人工呼吸
療養者数</t>
  </si>
  <si>
    <t>(人/100k㎡）</t>
  </si>
  <si>
    <t>(ヶ所/100k㎡）</t>
  </si>
  <si>
    <t>平均的な1ヶ月の実利用者数</t>
  </si>
  <si>
    <t>受講番号</t>
  </si>
  <si>
    <t>氏名</t>
  </si>
  <si>
    <t>※４；要支援１=１１、要支援２=１２、要介護は介護度１～５、なし０、不明空白</t>
  </si>
  <si>
    <t>件</t>
  </si>
  <si>
    <t>特定症状</t>
  </si>
  <si>
    <t>要支援1</t>
  </si>
  <si>
    <t>要支援2</t>
  </si>
  <si>
    <t>要介護2</t>
  </si>
  <si>
    <t>要支援１</t>
  </si>
  <si>
    <t>要支援２</t>
  </si>
  <si>
    <t>要介護4</t>
  </si>
  <si>
    <t>要介護5</t>
  </si>
  <si>
    <r>
      <t xml:space="preserve">レベル
</t>
    </r>
    <r>
      <rPr>
        <sz val="8"/>
        <rFont val="HGPｺﾞｼｯｸM"/>
        <family val="3"/>
      </rPr>
      <t>*印参照</t>
    </r>
  </si>
  <si>
    <r>
      <t>Km</t>
    </r>
    <r>
      <rPr>
        <vertAlign val="superscript"/>
        <sz val="11"/>
        <rFont val="HGPｺﾞｼｯｸM"/>
        <family val="3"/>
      </rPr>
      <t>2</t>
    </r>
  </si>
  <si>
    <t>機関名
・なしの場合は0と記入
・不明の場合は空白</t>
  </si>
  <si>
    <r>
      <t>介護保険(介護度)</t>
    </r>
    <r>
      <rPr>
        <sz val="9"/>
        <rFont val="HGPｺﾞｼｯｸM"/>
        <family val="3"/>
      </rPr>
      <t>※４</t>
    </r>
  </si>
  <si>
    <r>
      <t>身体障害者手帳（級）</t>
    </r>
    <r>
      <rPr>
        <sz val="9"/>
        <rFont val="HGPｺﾞｼｯｸM"/>
        <family val="3"/>
      </rPr>
      <t>※５</t>
    </r>
  </si>
  <si>
    <t>％</t>
  </si>
  <si>
    <t>％</t>
  </si>
  <si>
    <t>管内の状況
（在宅ALS療養者中
ありの％）</t>
  </si>
  <si>
    <t>障害者総合支援法区分</t>
  </si>
  <si>
    <t>障害者総合支援法による訪問介護利用者数</t>
  </si>
  <si>
    <t>災害時個別支援計画</t>
  </si>
  <si>
    <t>最終把握時期</t>
  </si>
  <si>
    <t>発症時期
初発症状</t>
  </si>
  <si>
    <t>使用医療機器</t>
  </si>
  <si>
    <t>在宅での
レスパイト
(滞在型、通所など)</t>
  </si>
  <si>
    <t>機関名
・なしは0
・不明は空白</t>
  </si>
  <si>
    <t>・なしは0
・不明は空白</t>
  </si>
  <si>
    <t>※１</t>
  </si>
  <si>
    <t>○年△月□日訪問</t>
  </si>
  <si>
    <t>一週間の合計訪問看護利用回数</t>
  </si>
  <si>
    <t>入力しない</t>
  </si>
  <si>
    <r>
      <t>訪問看護利用者数</t>
    </r>
    <r>
      <rPr>
        <vertAlign val="superscript"/>
        <sz val="10"/>
        <rFont val="HGPｺﾞｼｯｸM"/>
        <family val="3"/>
      </rPr>
      <t>※２</t>
    </r>
  </si>
  <si>
    <t>有/人工呼吸器使用ALS療養者数</t>
  </si>
  <si>
    <r>
      <t>訪問看護利用者すべての合計訪問看護回数</t>
    </r>
    <r>
      <rPr>
        <vertAlign val="superscript"/>
        <sz val="10"/>
        <rFont val="HGPｺﾞｼｯｸM"/>
        <family val="3"/>
      </rPr>
      <t>※</t>
    </r>
    <r>
      <rPr>
        <sz val="10"/>
        <rFont val="HGPｺﾞｼｯｸM"/>
        <family val="3"/>
      </rPr>
      <t>/１週間</t>
    </r>
  </si>
  <si>
    <r>
      <t>平均訪問看護利用数</t>
    </r>
    <r>
      <rPr>
        <vertAlign val="superscript"/>
        <sz val="10"/>
        <rFont val="HGPｺﾞｼｯｸM"/>
        <family val="3"/>
      </rPr>
      <t>※</t>
    </r>
    <r>
      <rPr>
        <sz val="10"/>
        <rFont val="HGPｺﾞｼｯｸM"/>
        <family val="3"/>
      </rPr>
      <t>/1週間</t>
    </r>
  </si>
  <si>
    <t>災害時個別支援計画有の人数</t>
  </si>
  <si>
    <t>在宅療養支援計画策定・評価事業</t>
  </si>
  <si>
    <t>医療相談事業</t>
  </si>
  <si>
    <t>災害時個別支援計画</t>
  </si>
  <si>
    <t>評価</t>
  </si>
  <si>
    <t>総合評価および優先すべき課題</t>
  </si>
  <si>
    <t>対100k㎡の
割合</t>
  </si>
  <si>
    <t>人</t>
  </si>
  <si>
    <t>回/週</t>
  </si>
  <si>
    <t>レスパイトの
入院・入所機関</t>
  </si>
  <si>
    <t>訪問看護ステーション
からの訪問看護</t>
  </si>
  <si>
    <t>20歳未満</t>
  </si>
  <si>
    <t>20～
40歳未満</t>
  </si>
  <si>
    <t>40～
65歳未満</t>
  </si>
  <si>
    <t>65歳以上</t>
  </si>
  <si>
    <t>自立</t>
  </si>
  <si>
    <t>一部介助</t>
  </si>
  <si>
    <t>全面介助</t>
  </si>
  <si>
    <r>
      <t>(人/Km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</si>
  <si>
    <t>（人/10万人）</t>
  </si>
  <si>
    <t>人口10万人あたりの看護師の常勤換算人数</t>
  </si>
  <si>
    <t>外来</t>
  </si>
  <si>
    <t>往診</t>
  </si>
  <si>
    <t>・医療の概況と医療サービス確保状況</t>
  </si>
  <si>
    <r>
      <t>100ｋｍ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あたりの訪問看護ステーション数</t>
    </r>
  </si>
  <si>
    <t>看護師の
常勤換算人数</t>
  </si>
  <si>
    <t>・身体障害者手帳</t>
  </si>
  <si>
    <t>身体障害者手帳あり</t>
  </si>
  <si>
    <t>・介護保険</t>
  </si>
  <si>
    <t>介護保険あり</t>
  </si>
  <si>
    <t>訪問看護
利用者数</t>
  </si>
  <si>
    <t>一週間の訪問看護の平均回数</t>
  </si>
  <si>
    <t>複数利用あり
の人数</t>
  </si>
  <si>
    <t>※障害者手帳あり中の割合</t>
  </si>
  <si>
    <t>※介護保険あり中の割合</t>
  </si>
  <si>
    <t>※特記のない％はすべて在宅ALS療養者中の割合</t>
  </si>
  <si>
    <t>※在宅人工呼吸器使用ALS療養者中の割合</t>
  </si>
  <si>
    <t>支援管理区分</t>
  </si>
  <si>
    <t>区分なし</t>
  </si>
  <si>
    <t>受け入れ可能の件数</t>
  </si>
  <si>
    <t>課題</t>
  </si>
  <si>
    <t>ALS患者の
訪問看護実績
のある割合</t>
  </si>
  <si>
    <t>人工呼吸器使用患者の訪問看護実績のありの割合</t>
  </si>
  <si>
    <t>連絡体制加算あり</t>
  </si>
  <si>
    <t>対応体制加算あり</t>
  </si>
  <si>
    <t>ALS患者</t>
  </si>
  <si>
    <t>重心児</t>
  </si>
  <si>
    <t>今後の受け入れ</t>
  </si>
  <si>
    <t>件数</t>
  </si>
  <si>
    <t>件数</t>
  </si>
  <si>
    <t>可能(件)</t>
  </si>
  <si>
    <t>検討可(件)</t>
  </si>
  <si>
    <t>受け入れ検討可
の件数</t>
  </si>
  <si>
    <t>24時間連絡体制加算届け出のある割合</t>
  </si>
  <si>
    <t>24時間対応体制加算届け出のある割合</t>
  </si>
  <si>
    <t>訪問数を増やせる
Sｔ</t>
  </si>
  <si>
    <t>AH</t>
  </si>
  <si>
    <t>AI</t>
  </si>
  <si>
    <r>
      <t>件/10ｋｍ</t>
    </r>
    <r>
      <rPr>
        <vertAlign val="superscript"/>
        <sz val="11"/>
        <rFont val="HGPｺﾞｼｯｸM"/>
        <family val="3"/>
      </rPr>
      <t>2</t>
    </r>
  </si>
  <si>
    <r>
      <t>人/10ｋｍ</t>
    </r>
    <r>
      <rPr>
        <vertAlign val="superscript"/>
        <sz val="11"/>
        <rFont val="HGPｺﾞｼｯｸM"/>
        <family val="3"/>
      </rPr>
      <t>2</t>
    </r>
  </si>
  <si>
    <r>
      <t>人/10ｋｍ</t>
    </r>
    <r>
      <rPr>
        <vertAlign val="superscript"/>
        <sz val="11"/>
        <rFont val="HGPｺﾞｼｯｸM"/>
        <family val="3"/>
      </rPr>
      <t>2</t>
    </r>
  </si>
  <si>
    <r>
      <t>人/10ｋｍ</t>
    </r>
    <r>
      <rPr>
        <vertAlign val="superscript"/>
        <sz val="11"/>
        <rFont val="HGPｺﾞｼｯｸM"/>
        <family val="3"/>
      </rPr>
      <t>2</t>
    </r>
  </si>
  <si>
    <r>
      <t>（ヶ所/ｋｍ</t>
    </r>
    <r>
      <rPr>
        <vertAlign val="superscript"/>
        <sz val="10"/>
        <rFont val="Meiryo UI"/>
        <family val="3"/>
      </rPr>
      <t>２</t>
    </r>
    <r>
      <rPr>
        <sz val="10"/>
        <rFont val="Meiryo UI"/>
        <family val="3"/>
      </rPr>
      <t>）</t>
    </r>
  </si>
  <si>
    <t>在宅療養者中</t>
  </si>
  <si>
    <t>　</t>
  </si>
  <si>
    <t>訪問看護
ステーション</t>
  </si>
  <si>
    <r>
      <t>(Km</t>
    </r>
    <r>
      <rPr>
        <vertAlign val="superscript"/>
        <sz val="11"/>
        <rFont val="Meiryo UI"/>
        <family val="3"/>
      </rPr>
      <t>2</t>
    </r>
    <r>
      <rPr>
        <sz val="11"/>
        <rFont val="Meiryo UI"/>
        <family val="3"/>
      </rPr>
      <t>)</t>
    </r>
  </si>
  <si>
    <t>A．管轄地域の概況</t>
  </si>
  <si>
    <t>B．管轄地域における各ＡＬＳ在宅療養者の現況（身体状況と医療サービスの確保状況）</t>
  </si>
  <si>
    <t>(１)訪問看護ステーション</t>
  </si>
  <si>
    <t>(２)所在地</t>
  </si>
  <si>
    <t>(3)看護師の
常勤換算</t>
  </si>
  <si>
    <t>(4)平均的な1ヶ月の実利用者数</t>
  </si>
  <si>
    <t>（5)左記のうち医療保険利用者数</t>
  </si>
  <si>
    <t>(9)24時間連絡・対応体制加算の届出の有無
（1.連絡加算あり、
2.対応加算あり、
0.なし）</t>
  </si>
  <si>
    <t>(10)ＡＬＳ患者の訪問看護実績の有無
（1.あり、0.なし）</t>
  </si>
  <si>
    <t>(12)ALS患者の今後の受け入れ
(2.可能、
1.検討可、
0.不可能、）</t>
  </si>
  <si>
    <t>(13)重心児の今後の受け入れ
(2.可能、
1.検討可、
0.不可能、）</t>
  </si>
  <si>
    <t>B.訪問看護ステーションの概況</t>
  </si>
  <si>
    <t>C．管轄地域におけるＡＬＳ在宅療養者の現況：身体状況と医療サービスの確保状況</t>
  </si>
  <si>
    <t>・地域におけるALS療養者と医療サービスの状況</t>
  </si>
  <si>
    <r>
      <t>障害支援区分</t>
    </r>
    <r>
      <rPr>
        <sz val="9"/>
        <rFont val="HGPｺﾞｼｯｸM"/>
        <family val="3"/>
      </rPr>
      <t>※６</t>
    </r>
  </si>
  <si>
    <t>障害者総合支援法に
よる居宅介護</t>
  </si>
  <si>
    <t>障害者総合
支援法による
居宅介護</t>
  </si>
  <si>
    <t>障害支援区分</t>
  </si>
  <si>
    <t>AJ</t>
  </si>
  <si>
    <t>AK</t>
  </si>
  <si>
    <t>AL</t>
  </si>
  <si>
    <t>group</t>
  </si>
  <si>
    <t>group</t>
  </si>
  <si>
    <t>group</t>
  </si>
  <si>
    <t>人</t>
  </si>
  <si>
    <t>未定</t>
  </si>
  <si>
    <t>難病患者地域支援対策推進事業
〔都道府県、保健所設置市・特別区〕</t>
  </si>
  <si>
    <t>訪問相談員育成事業</t>
  </si>
  <si>
    <t>訪問相談・指導事業</t>
  </si>
  <si>
    <t>在宅人工呼吸器使用患者支援事業(訪問看護)</t>
  </si>
  <si>
    <t>(認定者）</t>
  </si>
  <si>
    <t>MSA</t>
  </si>
  <si>
    <t>難病対策地域協議会の設置</t>
  </si>
  <si>
    <r>
      <t xml:space="preserve">難病患者等ﾎｰﾑﾍﾙﾊﾟｰ養成研修事業
〔都道府県・指定都市〕
</t>
    </r>
    <r>
      <rPr>
        <sz val="12"/>
        <rFont val="HGPｺﾞｼｯｸM"/>
        <family val="3"/>
      </rPr>
      <t>(H27から療養環境整備事業)</t>
    </r>
  </si>
  <si>
    <t>(11)人工呼吸器使用患者
(NPPV、TPPV含む）の訪問看護
実績の有無
(1.あり、0.なし）</t>
  </si>
  <si>
    <t>災害対策
（災害時個別支援計画の有無）</t>
  </si>
  <si>
    <t>機関名記載あり件数</t>
  </si>
  <si>
    <t>機関名記載あり件数</t>
  </si>
  <si>
    <t>在宅人工呼吸器使用患者支援事業
(訪問看護)</t>
  </si>
  <si>
    <t>※；この訪問看護回数は、
訪問看護ステーション、医療機関、在宅人工呼吸器使用患者支援事業、による訪問看護回数の合計</t>
  </si>
  <si>
    <t>（６）訪問数を増加する余裕
（1.あり、0.なし）</t>
  </si>
  <si>
    <t>(管内）</t>
  </si>
  <si>
    <t>ヶ所</t>
  </si>
  <si>
    <t>訪問数を増加する余裕のあるステーション数</t>
  </si>
  <si>
    <t>(ヶ所)</t>
  </si>
  <si>
    <t>※訪問看護ステーション、医療機関、在宅人工呼吸器使用患者支援事業による訪問看護、全ての合計より計算</t>
  </si>
  <si>
    <t>在宅人工呼吸器使用患者支援事業(訪問看護)</t>
  </si>
  <si>
    <t>％</t>
  </si>
  <si>
    <t>(1)難病診療連携拠点病院</t>
  </si>
  <si>
    <t>(2)難病診療分野別拠点病院</t>
  </si>
  <si>
    <t>(3)難病医療協力病院</t>
  </si>
  <si>
    <t>都道府県内</t>
  </si>
  <si>
    <t>在宅難病患者一時入院事業〔都道府県〕</t>
  </si>
  <si>
    <r>
      <t xml:space="preserve">在宅人工呼吸器使用患者支援事業
〔都道府県および指定都市〕
</t>
    </r>
    <r>
      <rPr>
        <sz val="12"/>
        <rFont val="HGPｺﾞｼｯｸM"/>
        <family val="3"/>
      </rPr>
      <t>(H27から療養環境整備事業に含まれる。
H26まで在宅人工呼吸器使用特定疾患患者訪問看護治療研究事業）</t>
    </r>
  </si>
  <si>
    <t>事業の概要</t>
  </si>
  <si>
    <t>事業の概要と評価</t>
  </si>
  <si>
    <t>在宅療養支援診療所</t>
  </si>
  <si>
    <t>管内</t>
  </si>
  <si>
    <t>指定医数</t>
  </si>
  <si>
    <t>指定難病認定者数</t>
  </si>
  <si>
    <t>在宅療養支援診療所</t>
  </si>
  <si>
    <t>実施件数（H29年度）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</si>
</sst>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_ "/>
    <numFmt numFmtId="178" formatCode="#,##0_ "/>
    <numFmt numFmtId="179" formatCode="0.00_ "/>
    <numFmt numFmtId="180" formatCode="#,##0.0_);[Red]\(#,##0.0\)"/>
    <numFmt numFmtId="181" formatCode="#,##0_);[Red]\(#,##0\)"/>
    <numFmt numFmtId="182" formatCode="0.0_);[Red]\(0.0\)"/>
    <numFmt numFmtId="183" formatCode="#,##0.0_ "/>
    <numFmt numFmtId="184" formatCode="0_);[Red]\(0\)"/>
    <numFmt numFmtId="185" formatCode="0.00_);[Red]\(0.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00_);[Red]\(0.000\)"/>
  </numFmts>
  <fonts count="6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6"/>
      <name val="HGPｺﾞｼｯｸM"/>
      <family val="3"/>
    </font>
    <font>
      <sz val="9"/>
      <name val="HGPｺﾞｼｯｸM"/>
      <family val="3"/>
    </font>
    <font>
      <sz val="11"/>
      <name val="HGPｺﾞｼｯｸM"/>
      <family val="3"/>
    </font>
    <font>
      <sz val="10"/>
      <name val="HGPｺﾞｼｯｸM"/>
      <family val="3"/>
    </font>
    <font>
      <b/>
      <sz val="11"/>
      <name val="HGPｺﾞｼｯｸM"/>
      <family val="3"/>
    </font>
    <font>
      <sz val="8"/>
      <name val="HGPｺﾞｼｯｸM"/>
      <family val="3"/>
    </font>
    <font>
      <vertAlign val="superscript"/>
      <sz val="11"/>
      <name val="HGPｺﾞｼｯｸM"/>
      <family val="3"/>
    </font>
    <font>
      <vertAlign val="superscript"/>
      <sz val="10"/>
      <name val="HGPｺﾞｼｯｸM"/>
      <family val="3"/>
    </font>
    <font>
      <sz val="12"/>
      <name val="HGPｺﾞｼｯｸM"/>
      <family val="3"/>
    </font>
    <font>
      <sz val="10"/>
      <color indexed="63"/>
      <name val="HGPｺﾞｼｯｸM"/>
      <family val="3"/>
    </font>
    <font>
      <sz val="10"/>
      <color indexed="10"/>
      <name val="HGPｺﾞｼｯｸM"/>
      <family val="3"/>
    </font>
    <font>
      <sz val="9"/>
      <color indexed="10"/>
      <name val="HGPｺﾞｼｯｸM"/>
      <family val="3"/>
    </font>
    <font>
      <b/>
      <sz val="14"/>
      <name val="HGPｺﾞｼｯｸM"/>
      <family val="3"/>
    </font>
    <font>
      <sz val="11"/>
      <name val="Meiryo UI"/>
      <family val="3"/>
    </font>
    <font>
      <vertAlign val="superscript"/>
      <sz val="11"/>
      <name val="Meiryo UI"/>
      <family val="3"/>
    </font>
    <font>
      <b/>
      <sz val="11"/>
      <name val="Meiryo UI"/>
      <family val="3"/>
    </font>
    <font>
      <b/>
      <sz val="14"/>
      <name val="Meiryo UI"/>
      <family val="3"/>
    </font>
    <font>
      <sz val="10"/>
      <name val="Meiryo UI"/>
      <family val="3"/>
    </font>
    <font>
      <vertAlign val="superscript"/>
      <sz val="10"/>
      <name val="Meiryo UI"/>
      <family val="3"/>
    </font>
    <font>
      <b/>
      <sz val="12"/>
      <name val="HGPｺﾞｼｯｸM"/>
      <family val="3"/>
    </font>
    <font>
      <sz val="16"/>
      <name val="HGPｺﾞｼｯｸM"/>
      <family val="3"/>
    </font>
    <font>
      <sz val="14"/>
      <name val="HGP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rgb="FFFF0000"/>
      <name val="HGPｺﾞｼｯｸM"/>
      <family val="3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2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 style="thin"/>
      <bottom style="thin"/>
    </border>
    <border>
      <left style="thin"/>
      <right/>
      <top style="thin">
        <color theme="0" tint="-0.4999699890613556"/>
      </top>
      <bottom style="thin">
        <color theme="0" tint="-0.4999699890613556"/>
      </bottom>
    </border>
    <border>
      <left style="thin"/>
      <right/>
      <top style="thin">
        <color theme="0" tint="-0.4999699890613556"/>
      </top>
      <bottom style="thin"/>
    </border>
    <border>
      <left/>
      <right style="thin"/>
      <top style="thin">
        <color theme="0" tint="-0.4999699890613556"/>
      </top>
      <bottom style="thin"/>
    </border>
    <border>
      <left style="thin"/>
      <right style="hair"/>
      <top style="thin"/>
      <bottom style="thin"/>
    </border>
    <border>
      <left style="medium"/>
      <right style="medium"/>
      <top style="medium"/>
      <bottom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 style="dotted"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medium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dotted"/>
    </border>
    <border>
      <left style="thin"/>
      <right/>
      <top style="thin"/>
      <bottom style="dotted"/>
    </border>
    <border>
      <left style="thin"/>
      <right style="medium"/>
      <top style="thin"/>
      <bottom/>
    </border>
    <border>
      <left style="thin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 style="thin"/>
      <bottom style="medium"/>
    </border>
    <border>
      <left style="double"/>
      <right style="medium"/>
      <top style="medium"/>
      <bottom style="medium"/>
    </border>
    <border>
      <left style="thin"/>
      <right style="thin"/>
      <top style="thin"/>
      <bottom style="medium"/>
    </border>
    <border>
      <left/>
      <right/>
      <top/>
      <bottom style="thin"/>
    </border>
    <border>
      <left/>
      <right/>
      <top style="thin"/>
      <bottom style="thin"/>
    </border>
    <border>
      <left style="medium"/>
      <right style="medium"/>
      <top style="thick"/>
      <bottom style="thin"/>
    </border>
    <border>
      <left/>
      <right style="dotted"/>
      <top style="thin"/>
      <bottom style="dotted"/>
    </border>
    <border>
      <left/>
      <right style="dotted"/>
      <top/>
      <bottom/>
    </border>
    <border>
      <left/>
      <right style="dotted"/>
      <top/>
      <bottom style="double"/>
    </border>
    <border>
      <left style="thick"/>
      <right style="medium"/>
      <top style="double"/>
      <bottom style="thin"/>
    </border>
    <border>
      <left style="thick"/>
      <right style="medium"/>
      <top style="thin"/>
      <bottom style="thin"/>
    </border>
    <border>
      <left style="thick"/>
      <right style="medium"/>
      <top style="double"/>
      <bottom/>
    </border>
    <border>
      <left style="medium"/>
      <right style="medium"/>
      <top style="double"/>
      <bottom style="thin"/>
    </border>
    <border>
      <left style="medium"/>
      <right style="medium"/>
      <top/>
      <bottom/>
    </border>
    <border>
      <left style="medium"/>
      <right/>
      <top/>
      <bottom/>
    </border>
    <border>
      <left style="dotted"/>
      <right style="dotted"/>
      <top/>
      <bottom/>
    </border>
    <border>
      <left/>
      <right style="medium"/>
      <top/>
      <bottom/>
    </border>
    <border>
      <left style="medium"/>
      <right style="dotted"/>
      <top/>
      <bottom/>
    </border>
    <border>
      <left style="dotted"/>
      <right/>
      <top/>
      <bottom/>
    </border>
    <border>
      <left style="dotted"/>
      <right style="medium"/>
      <top/>
      <bottom/>
    </border>
    <border>
      <left style="medium"/>
      <right style="dotted"/>
      <top style="double"/>
      <bottom style="thin"/>
    </border>
    <border>
      <left style="medium"/>
      <right style="medium"/>
      <top/>
      <bottom style="thin"/>
    </border>
    <border>
      <left style="medium"/>
      <right style="thick"/>
      <top style="double"/>
      <bottom style="thin"/>
    </border>
    <border>
      <left style="thick"/>
      <right style="medium"/>
      <top style="thin"/>
      <bottom style="double"/>
    </border>
    <border>
      <left style="medium"/>
      <right/>
      <top style="thin"/>
      <bottom style="double"/>
    </border>
    <border>
      <left style="medium"/>
      <right style="medium"/>
      <top style="thin"/>
      <bottom style="double"/>
    </border>
    <border>
      <left/>
      <right/>
      <top style="thin"/>
      <bottom style="double"/>
    </border>
    <border>
      <left style="dotted"/>
      <right style="dotted"/>
      <top style="thin"/>
      <bottom style="double"/>
    </border>
    <border>
      <left/>
      <right style="medium"/>
      <top style="thin"/>
      <bottom style="double"/>
    </border>
    <border>
      <left style="medium"/>
      <right style="dotted"/>
      <top style="thin"/>
      <bottom style="double"/>
    </border>
    <border>
      <left style="dotted"/>
      <right/>
      <top style="thin"/>
      <bottom style="double"/>
    </border>
    <border>
      <left style="dotted"/>
      <right style="medium"/>
      <top style="thin"/>
      <bottom style="double"/>
    </border>
    <border>
      <left/>
      <right style="dotted"/>
      <top style="thin"/>
      <bottom style="double"/>
    </border>
    <border>
      <left style="medium"/>
      <right style="medium"/>
      <top/>
      <bottom style="double"/>
    </border>
    <border>
      <left style="medium"/>
      <right style="thick"/>
      <top/>
      <bottom style="double"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double"/>
      <bottom style="thin"/>
    </border>
    <border>
      <left style="medium"/>
      <right/>
      <top style="double"/>
      <bottom style="thin"/>
    </border>
    <border>
      <left style="dotted"/>
      <right style="dotted"/>
      <top style="double"/>
      <bottom style="thin"/>
    </border>
    <border>
      <left/>
      <right style="medium"/>
      <top style="double"/>
      <bottom style="thin"/>
    </border>
    <border>
      <left style="dotted"/>
      <right/>
      <top style="double"/>
      <bottom style="thin"/>
    </border>
    <border>
      <left style="dotted"/>
      <right style="medium"/>
      <top style="double"/>
      <bottom style="thin"/>
    </border>
    <border>
      <left style="medium"/>
      <right style="medium"/>
      <top style="thin"/>
      <bottom style="thin"/>
    </border>
    <border>
      <left style="medium"/>
      <right style="dotted"/>
      <top/>
      <bottom style="thin"/>
    </border>
    <border>
      <left style="medium"/>
      <right style="thick"/>
      <top style="thin"/>
      <bottom style="thin"/>
    </border>
    <border>
      <left style="double"/>
      <right style="medium"/>
      <top style="medium"/>
      <bottom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/>
      <top/>
      <bottom style="thin"/>
    </border>
    <border>
      <left style="dotted"/>
      <right style="dotted"/>
      <top/>
      <bottom style="thin"/>
    </border>
    <border>
      <left/>
      <right style="medium"/>
      <top/>
      <bottom style="thin"/>
    </border>
    <border>
      <left style="dotted"/>
      <right/>
      <top>
        <color indexed="63"/>
      </top>
      <bottom style="thin"/>
    </border>
    <border>
      <left style="dotted"/>
      <right style="medium"/>
      <top/>
      <bottom style="thin"/>
    </border>
    <border>
      <left style="medium"/>
      <right style="thick"/>
      <top>
        <color indexed="63"/>
      </top>
      <bottom style="thin"/>
    </border>
    <border>
      <left/>
      <right/>
      <top style="thick"/>
      <bottom style="thin"/>
    </border>
    <border>
      <left style="medium"/>
      <right/>
      <top style="thick"/>
      <bottom style="thin"/>
    </border>
    <border>
      <left/>
      <right/>
      <top style="medium"/>
      <bottom/>
    </border>
    <border>
      <left/>
      <right/>
      <top style="thin"/>
      <bottom style="medium"/>
    </border>
    <border>
      <left style="thin"/>
      <right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 style="medium"/>
      <top style="dotted"/>
      <bottom/>
    </border>
    <border>
      <left style="medium"/>
      <right style="thick"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/>
      <top style="thin"/>
      <bottom style="medium"/>
    </border>
    <border>
      <left style="medium"/>
      <right style="dotted"/>
      <top style="thin"/>
      <bottom/>
    </border>
    <border>
      <left style="dotted"/>
      <right style="dotted"/>
      <top style="thin"/>
      <bottom/>
    </border>
    <border>
      <left style="dotted"/>
      <right style="medium"/>
      <top style="thin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ck"/>
      <right/>
      <top>
        <color indexed="63"/>
      </top>
      <bottom/>
    </border>
    <border>
      <left/>
      <right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medium"/>
      <top>
        <color indexed="63"/>
      </top>
      <bottom style="hair"/>
    </border>
    <border>
      <left/>
      <right style="thin"/>
      <top>
        <color indexed="63"/>
      </top>
      <bottom style="hair"/>
    </border>
    <border>
      <left/>
      <right style="medium"/>
      <top/>
      <bottom style="medium"/>
    </border>
    <border>
      <left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thin">
        <color theme="0" tint="-0.24993999302387238"/>
      </bottom>
    </border>
    <border>
      <left style="medium"/>
      <right style="thin"/>
      <top style="medium"/>
      <bottom style="thin">
        <color theme="0" tint="-0.24993999302387238"/>
      </bottom>
    </border>
    <border>
      <left style="thin"/>
      <right style="thin"/>
      <top style="medium"/>
      <bottom style="thin">
        <color theme="0" tint="-0.24993999302387238"/>
      </bottom>
    </border>
    <border>
      <left/>
      <right style="thin"/>
      <top style="medium"/>
      <bottom style="dotted"/>
    </border>
    <border>
      <left style="medium"/>
      <right/>
      <top style="thin"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 style="thin"/>
      <top style="thin">
        <color theme="1" tint="0.49998000264167786"/>
      </top>
      <bottom style="medium"/>
    </border>
    <border>
      <left style="thin"/>
      <right style="medium"/>
      <top style="thin">
        <color theme="1" tint="0.49998000264167786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>
        <color theme="1" tint="0.49998000264167786"/>
      </bottom>
    </border>
    <border>
      <left style="thin"/>
      <right style="medium"/>
      <top style="thin"/>
      <bottom style="thin">
        <color theme="1" tint="0.49998000264167786"/>
      </bottom>
    </border>
    <border>
      <left style="medium"/>
      <right style="dotted"/>
      <top/>
      <bottom style="medium"/>
    </border>
    <border>
      <left style="dotted"/>
      <right style="dotted"/>
      <top/>
      <bottom style="medium"/>
    </border>
    <border>
      <left style="dotted"/>
      <right style="medium"/>
      <top/>
      <bottom style="medium"/>
    </border>
    <border>
      <left/>
      <right style="thin"/>
      <top style="thin"/>
      <bottom style="medium"/>
    </border>
    <border>
      <left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 diagonalUp="1">
      <left>
        <color indexed="63"/>
      </left>
      <right>
        <color indexed="63"/>
      </right>
      <top style="medium"/>
      <bottom style="thin"/>
      <diagonal style="thin"/>
    </border>
    <border diagonalUp="1">
      <left style="thin"/>
      <right style="thin"/>
      <top style="medium"/>
      <bottom style="thin"/>
      <diagonal style="thin"/>
    </border>
    <border diagonalUp="1">
      <left style="thin"/>
      <right>
        <color indexed="63"/>
      </right>
      <top style="medium"/>
      <bottom style="thin"/>
      <diagonal style="thin"/>
    </border>
    <border diagonalUp="1">
      <left style="thin"/>
      <right style="medium"/>
      <top style="medium"/>
      <bottom style="thin"/>
      <diagonal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 style="medium"/>
    </border>
    <border>
      <left/>
      <right style="thin"/>
      <top>
        <color indexed="63"/>
      </top>
      <bottom style="dotted"/>
    </border>
    <border>
      <left style="thin"/>
      <right/>
      <top>
        <color indexed="63"/>
      </top>
      <bottom style="dotted"/>
    </border>
    <border>
      <left style="medium"/>
      <right style="dashed"/>
      <top style="double"/>
      <bottom style="thin"/>
    </border>
    <border>
      <left style="medium"/>
      <right style="dashed"/>
      <top>
        <color indexed="63"/>
      </top>
      <bottom style="thin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>
        <color indexed="63"/>
      </left>
      <right style="thin"/>
      <top style="thin"/>
      <bottom style="thin">
        <color theme="1" tint="0.49998000264167786"/>
      </bottom>
    </border>
    <border>
      <left>
        <color indexed="63"/>
      </left>
      <right style="thin"/>
      <top style="thin">
        <color theme="1" tint="0.49998000264167786"/>
      </top>
      <bottom style="medium"/>
    </border>
    <border>
      <left style="medium"/>
      <right style="medium"/>
      <top style="hair"/>
      <bottom style="medium"/>
    </border>
    <border>
      <left style="medium"/>
      <right style="thin"/>
      <top style="hair"/>
      <bottom style="medium"/>
    </border>
    <border>
      <left/>
      <right style="medium"/>
      <top style="hair"/>
      <bottom style="medium"/>
    </border>
    <border diagonalUp="1">
      <left/>
      <right style="thin"/>
      <top style="thin"/>
      <bottom style="thin"/>
      <diagonal style="thin"/>
    </border>
    <border>
      <left style="medium"/>
      <right/>
      <top style="thin"/>
      <bottom style="thin"/>
    </border>
    <border>
      <left style="dotted"/>
      <right style="dotted"/>
      <top style="thin"/>
      <bottom style="thin"/>
    </border>
    <border>
      <left style="medium"/>
      <right style="dotted"/>
      <top style="thin"/>
      <bottom style="thin"/>
    </border>
    <border>
      <left style="dotted"/>
      <right/>
      <top style="thin"/>
      <bottom style="thin"/>
    </border>
    <border>
      <left style="dotted"/>
      <right style="medium"/>
      <top style="thin"/>
      <bottom style="thin"/>
    </border>
    <border>
      <left style="medium"/>
      <right style="dashed"/>
      <top style="thin"/>
      <bottom style="thin"/>
    </border>
    <border>
      <left/>
      <right style="thin"/>
      <top style="medium"/>
      <bottom style="medium"/>
    </border>
    <border>
      <left style="thin"/>
      <right style="thin"/>
      <top style="thin">
        <color theme="0" tint="-0.24993999302387238"/>
      </top>
      <bottom style="thin"/>
    </border>
    <border>
      <left style="thin"/>
      <right style="medium"/>
      <top style="medium"/>
      <bottom style="thin">
        <color theme="0" tint="-0.24993999302387238"/>
      </bottom>
    </border>
    <border>
      <left style="thin"/>
      <right>
        <color indexed="63"/>
      </right>
      <top>
        <color indexed="63"/>
      </top>
      <bottom style="hair"/>
    </border>
    <border>
      <left style="medium"/>
      <right style="double"/>
      <top style="thin"/>
      <bottom style="thin"/>
    </border>
    <border>
      <left style="medium"/>
      <right style="double"/>
      <top>
        <color indexed="63"/>
      </top>
      <bottom style="hair"/>
    </border>
    <border>
      <left style="medium"/>
      <right style="double"/>
      <top/>
      <bottom style="medium"/>
    </border>
    <border diagonalUp="1">
      <left style="thin"/>
      <right/>
      <top style="thin"/>
      <bottom style="thin"/>
      <diagonal style="thin"/>
    </border>
    <border>
      <left style="hair"/>
      <right style="hair"/>
      <top/>
      <bottom style="thin"/>
    </border>
    <border diagonalUp="1">
      <left style="hair"/>
      <right style="hair"/>
      <top style="thin"/>
      <bottom style="thin"/>
      <diagonal style="thin"/>
    </border>
    <border>
      <left style="hair"/>
      <right style="hair"/>
      <top style="thin">
        <color theme="0" tint="-0.4999699890613556"/>
      </top>
      <bottom style="thin"/>
    </border>
    <border>
      <left style="hair"/>
      <right style="hair"/>
      <top style="thin"/>
      <bottom style="thin"/>
    </border>
    <border>
      <left style="medium"/>
      <right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dotted"/>
      <right style="medium"/>
      <top style="medium"/>
      <bottom style="thin"/>
    </border>
    <border>
      <left style="medium"/>
      <right style="medium"/>
      <top style="thick"/>
      <bottom/>
    </border>
    <border>
      <left style="dotted"/>
      <right style="medium"/>
      <top/>
      <bottom style="double"/>
    </border>
    <border>
      <left/>
      <right style="dotted"/>
      <top/>
      <bottom style="medium"/>
    </border>
    <border>
      <left style="dotted"/>
      <right style="medium"/>
      <top style="dotted"/>
      <bottom/>
    </border>
    <border>
      <left style="medium"/>
      <right style="dotted"/>
      <top style="dotted"/>
      <bottom/>
    </border>
    <border>
      <left style="medium"/>
      <right style="dotted"/>
      <top/>
      <bottom style="double"/>
    </border>
    <border>
      <left style="dotted"/>
      <right style="dotted"/>
      <top style="dotted"/>
      <bottom/>
    </border>
    <border>
      <left style="dotted"/>
      <right style="dotted"/>
      <top/>
      <bottom style="double"/>
    </border>
    <border>
      <left style="medium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medium"/>
      <top style="thick"/>
      <bottom style="thin"/>
    </border>
    <border>
      <left style="dotted"/>
      <right style="dotted"/>
      <top style="medium"/>
      <bottom style="thin"/>
    </border>
    <border>
      <left style="medium"/>
      <right style="medium"/>
      <top/>
      <bottom style="dotted"/>
    </border>
    <border>
      <left style="medium"/>
      <right style="dotted"/>
      <top style="medium"/>
      <bottom style="thin"/>
    </border>
    <border>
      <left style="medium"/>
      <right/>
      <top style="thin"/>
      <bottom style="dotted"/>
    </border>
    <border>
      <left/>
      <right/>
      <top style="thin"/>
      <bottom style="dotted"/>
    </border>
    <border>
      <left/>
      <right style="medium"/>
      <top style="thin"/>
      <bottom style="dotted"/>
    </border>
    <border>
      <left style="thick"/>
      <right style="medium"/>
      <top style="thick"/>
      <bottom/>
    </border>
    <border>
      <left style="thick"/>
      <right style="medium"/>
      <top/>
      <bottom/>
    </border>
    <border>
      <left style="thick"/>
      <right style="medium"/>
      <top/>
      <bottom style="double"/>
    </border>
    <border>
      <left style="medium"/>
      <right style="thick"/>
      <top style="thick"/>
      <bottom/>
    </border>
    <border>
      <left/>
      <right style="medium"/>
      <top style="thick"/>
      <bottom style="thin"/>
    </border>
    <border>
      <left style="medium"/>
      <right style="dotted"/>
      <top style="thick"/>
      <bottom style="thin"/>
    </border>
    <border>
      <left style="dotted"/>
      <right style="medium"/>
      <top style="thick"/>
      <bottom style="thin"/>
    </border>
    <border>
      <left style="hair"/>
      <right style="hair"/>
      <top style="thin"/>
      <bottom/>
    </border>
    <border>
      <left style="medium"/>
      <right style="thin"/>
      <top/>
      <bottom/>
    </border>
    <border>
      <left style="thin"/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>
        <color indexed="63"/>
      </right>
      <top style="thin"/>
      <bottom style="thin">
        <color theme="0" tint="-0.24993999302387238"/>
      </bottom>
    </border>
    <border>
      <left>
        <color indexed="63"/>
      </left>
      <right style="thin"/>
      <top style="thin"/>
      <bottom style="thin">
        <color theme="0" tint="-0.24993999302387238"/>
      </bottom>
    </border>
    <border>
      <left>
        <color indexed="63"/>
      </left>
      <right style="medium"/>
      <top style="thin"/>
      <bottom style="thin">
        <color theme="0" tint="-0.24993999302387238"/>
      </bottom>
    </border>
    <border>
      <left style="medium"/>
      <right/>
      <top style="medium"/>
      <bottom/>
    </border>
    <border>
      <left style="medium"/>
      <right style="thin"/>
      <top style="thin"/>
      <bottom>
        <color indexed="63"/>
      </bottom>
    </border>
    <border>
      <left>
        <color indexed="63"/>
      </left>
      <right style="double"/>
      <top style="medium"/>
      <bottom style="medium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0" fillId="0" borderId="3" applyNumberFormat="0" applyFill="0" applyAlignment="0" applyProtection="0"/>
    <xf numFmtId="0" fontId="51" fillId="29" borderId="0" applyNumberFormat="0" applyBorder="0" applyAlignment="0" applyProtection="0"/>
    <xf numFmtId="0" fontId="52" fillId="30" borderId="4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5" applyNumberFormat="0" applyFill="0" applyAlignment="0" applyProtection="0"/>
    <xf numFmtId="0" fontId="55" fillId="0" borderId="6" applyNumberFormat="0" applyFill="0" applyAlignment="0" applyProtection="0"/>
    <xf numFmtId="0" fontId="56" fillId="0" borderId="7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8" applyNumberFormat="0" applyFill="0" applyAlignment="0" applyProtection="0"/>
    <xf numFmtId="0" fontId="58" fillId="30" borderId="9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1" borderId="4" applyNumberFormat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61" fillId="0" borderId="0" applyNumberFormat="0" applyFill="0" applyBorder="0" applyAlignment="0" applyProtection="0"/>
    <xf numFmtId="0" fontId="62" fillId="32" borderId="0" applyNumberFormat="0" applyBorder="0" applyAlignment="0" applyProtection="0"/>
  </cellStyleXfs>
  <cellXfs count="837">
    <xf numFmtId="0" fontId="0" fillId="0" borderId="0" xfId="0" applyAlignment="1">
      <alignment vertical="center"/>
    </xf>
    <xf numFmtId="0" fontId="6" fillId="33" borderId="10" xfId="61" applyFont="1" applyFill="1" applyBorder="1" applyAlignment="1">
      <alignment horizontal="center" vertical="center" wrapText="1"/>
      <protection/>
    </xf>
    <xf numFmtId="0" fontId="6" fillId="0" borderId="0" xfId="61" applyFont="1" applyAlignment="1">
      <alignment horizontal="center" vertical="center" wrapText="1"/>
      <protection/>
    </xf>
    <xf numFmtId="0" fontId="6" fillId="0" borderId="0" xfId="61" applyFont="1" applyBorder="1" applyAlignment="1">
      <alignment horizontal="center" vertical="center" wrapText="1"/>
      <protection/>
    </xf>
    <xf numFmtId="0" fontId="6" fillId="0" borderId="11" xfId="61" applyFont="1" applyFill="1" applyBorder="1" applyAlignment="1" applyProtection="1">
      <alignment vertical="center"/>
      <protection locked="0"/>
    </xf>
    <xf numFmtId="0" fontId="6" fillId="0" borderId="12" xfId="61" applyFont="1" applyFill="1" applyBorder="1" applyAlignment="1" applyProtection="1">
      <alignment horizontal="right" vertical="center"/>
      <protection locked="0"/>
    </xf>
    <xf numFmtId="0" fontId="6" fillId="0" borderId="13" xfId="61" applyFont="1" applyFill="1" applyBorder="1" applyAlignment="1" applyProtection="1">
      <alignment horizontal="right" vertical="center"/>
      <protection locked="0"/>
    </xf>
    <xf numFmtId="0" fontId="6" fillId="0" borderId="13" xfId="61" applyFont="1" applyBorder="1" applyAlignment="1">
      <alignment vertical="center"/>
      <protection/>
    </xf>
    <xf numFmtId="0" fontId="6" fillId="0" borderId="0" xfId="61" applyFont="1" applyAlignment="1">
      <alignment vertical="center"/>
      <protection/>
    </xf>
    <xf numFmtId="0" fontId="6" fillId="0" borderId="14" xfId="61" applyFont="1" applyFill="1" applyBorder="1" applyAlignment="1" applyProtection="1">
      <alignment horizontal="right" vertical="center"/>
      <protection locked="0"/>
    </xf>
    <xf numFmtId="0" fontId="6" fillId="0" borderId="15" xfId="61" applyFont="1" applyBorder="1" applyAlignment="1">
      <alignment vertical="center"/>
      <protection/>
    </xf>
    <xf numFmtId="0" fontId="6" fillId="0" borderId="16" xfId="61" applyFont="1" applyFill="1" applyBorder="1" applyAlignment="1" applyProtection="1">
      <alignment horizontal="right" vertical="center"/>
      <protection locked="0"/>
    </xf>
    <xf numFmtId="0" fontId="6" fillId="0" borderId="17" xfId="61" applyFont="1" applyFill="1" applyBorder="1" applyAlignment="1" applyProtection="1">
      <alignment horizontal="right" vertical="center"/>
      <protection locked="0"/>
    </xf>
    <xf numFmtId="0" fontId="6" fillId="0" borderId="18" xfId="61" applyFont="1" applyBorder="1" applyAlignment="1">
      <alignment vertical="center"/>
      <protection/>
    </xf>
    <xf numFmtId="0" fontId="6" fillId="0" borderId="19" xfId="61" applyFont="1" applyBorder="1" applyAlignment="1">
      <alignment horizontal="left" vertical="top"/>
      <protection/>
    </xf>
    <xf numFmtId="49" fontId="6" fillId="0" borderId="0" xfId="0" applyNumberFormat="1" applyFont="1" applyAlignment="1" applyProtection="1">
      <alignment vertical="center"/>
      <protection locked="0"/>
    </xf>
    <xf numFmtId="49" fontId="6" fillId="0" borderId="0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vertical="center" wrapText="1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vertical="center"/>
      <protection locked="0"/>
    </xf>
    <xf numFmtId="184" fontId="6" fillId="0" borderId="0" xfId="0" applyNumberFormat="1" applyFont="1" applyAlignment="1">
      <alignment horizontal="right" vertical="center"/>
    </xf>
    <xf numFmtId="184" fontId="6" fillId="0" borderId="0" xfId="0" applyNumberFormat="1" applyFont="1" applyAlignment="1" applyProtection="1">
      <alignment horizontal="right" vertical="center"/>
      <protection locked="0"/>
    </xf>
    <xf numFmtId="0" fontId="4" fillId="0" borderId="0" xfId="63" applyFont="1" applyAlignment="1">
      <alignment vertical="center"/>
      <protection/>
    </xf>
    <xf numFmtId="0" fontId="6" fillId="0" borderId="0" xfId="63" applyFont="1">
      <alignment/>
      <protection/>
    </xf>
    <xf numFmtId="0" fontId="6" fillId="0" borderId="0" xfId="63" applyFont="1" applyBorder="1" applyAlignment="1">
      <alignment horizontal="center" vertical="center"/>
      <protection/>
    </xf>
    <xf numFmtId="0" fontId="6" fillId="0" borderId="0" xfId="63" applyFont="1" applyAlignment="1">
      <alignment horizontal="center" wrapText="1"/>
      <protection/>
    </xf>
    <xf numFmtId="0" fontId="6" fillId="0" borderId="20" xfId="63" applyFont="1" applyBorder="1" applyAlignment="1" applyProtection="1">
      <alignment horizontal="center" vertical="center"/>
      <protection locked="0"/>
    </xf>
    <xf numFmtId="0" fontId="6" fillId="0" borderId="21" xfId="63" applyFont="1" applyBorder="1" applyAlignment="1" applyProtection="1">
      <alignment horizontal="right" vertical="center"/>
      <protection locked="0"/>
    </xf>
    <xf numFmtId="0" fontId="6" fillId="0" borderId="22" xfId="63" applyFont="1" applyBorder="1" applyAlignment="1" applyProtection="1">
      <alignment horizontal="center" vertical="center"/>
      <protection locked="0"/>
    </xf>
    <xf numFmtId="0" fontId="6" fillId="0" borderId="23" xfId="63" applyFont="1" applyBorder="1" applyAlignment="1" applyProtection="1">
      <alignment horizontal="right" vertical="center"/>
      <protection locked="0"/>
    </xf>
    <xf numFmtId="0" fontId="6" fillId="0" borderId="24" xfId="63" applyFont="1" applyBorder="1" applyAlignment="1" applyProtection="1">
      <alignment vertical="center"/>
      <protection locked="0"/>
    </xf>
    <xf numFmtId="0" fontId="6" fillId="0" borderId="25" xfId="63" applyFont="1" applyBorder="1" applyAlignment="1" applyProtection="1">
      <alignment vertical="center"/>
      <protection locked="0"/>
    </xf>
    <xf numFmtId="0" fontId="6" fillId="0" borderId="26" xfId="63" applyFont="1" applyBorder="1" applyAlignment="1" applyProtection="1">
      <alignment horizontal="center" vertical="center"/>
      <protection locked="0"/>
    </xf>
    <xf numFmtId="0" fontId="6" fillId="0" borderId="27" xfId="63" applyFont="1" applyBorder="1" applyAlignment="1" applyProtection="1">
      <alignment horizontal="right" vertical="center"/>
      <protection locked="0"/>
    </xf>
    <xf numFmtId="0" fontId="6" fillId="0" borderId="28" xfId="63" applyFont="1" applyBorder="1" applyAlignment="1" applyProtection="1">
      <alignment horizontal="center" vertical="center"/>
      <protection locked="0"/>
    </xf>
    <xf numFmtId="0" fontId="6" fillId="0" borderId="29" xfId="63" applyFont="1" applyBorder="1" applyAlignment="1" applyProtection="1">
      <alignment horizontal="center" vertical="center"/>
      <protection locked="0"/>
    </xf>
    <xf numFmtId="0" fontId="6" fillId="0" borderId="30" xfId="63" applyFont="1" applyBorder="1" applyAlignment="1" applyProtection="1">
      <alignment horizontal="right" vertical="center"/>
      <protection locked="0"/>
    </xf>
    <xf numFmtId="0" fontId="6" fillId="0" borderId="10" xfId="63" applyFont="1" applyBorder="1" applyAlignment="1" applyProtection="1">
      <alignment vertical="center"/>
      <protection locked="0"/>
    </xf>
    <xf numFmtId="0" fontId="6" fillId="0" borderId="31" xfId="63" applyFont="1" applyBorder="1" applyAlignment="1" applyProtection="1">
      <alignment vertical="center"/>
      <protection locked="0"/>
    </xf>
    <xf numFmtId="0" fontId="6" fillId="0" borderId="12" xfId="63" applyFont="1" applyBorder="1" applyAlignment="1" applyProtection="1">
      <alignment horizontal="right" vertical="center"/>
      <protection locked="0"/>
    </xf>
    <xf numFmtId="0" fontId="6" fillId="0" borderId="0" xfId="63" applyFont="1" applyBorder="1">
      <alignment/>
      <protection/>
    </xf>
    <xf numFmtId="177" fontId="6" fillId="0" borderId="0" xfId="63" applyNumberFormat="1" applyFont="1" applyBorder="1">
      <alignment/>
      <protection/>
    </xf>
    <xf numFmtId="177" fontId="6" fillId="0" borderId="0" xfId="63" applyNumberFormat="1" applyFont="1">
      <alignment/>
      <protection/>
    </xf>
    <xf numFmtId="0" fontId="6" fillId="0" borderId="0" xfId="63" applyNumberFormat="1" applyFont="1">
      <alignment/>
      <protection/>
    </xf>
    <xf numFmtId="0" fontId="6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6" fillId="34" borderId="32" xfId="0" applyFont="1" applyFill="1" applyBorder="1" applyAlignment="1">
      <alignment horizontal="center" vertical="center"/>
    </xf>
    <xf numFmtId="0" fontId="6" fillId="0" borderId="33" xfId="0" applyFont="1" applyBorder="1" applyAlignment="1">
      <alignment vertical="center"/>
    </xf>
    <xf numFmtId="0" fontId="6" fillId="0" borderId="34" xfId="0" applyFont="1" applyBorder="1" applyAlignment="1">
      <alignment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35" xfId="0" applyFont="1" applyBorder="1" applyAlignment="1">
      <alignment vertical="center"/>
    </xf>
    <xf numFmtId="0" fontId="6" fillId="0" borderId="36" xfId="0" applyFont="1" applyBorder="1" applyAlignment="1">
      <alignment vertical="center"/>
    </xf>
    <xf numFmtId="0" fontId="7" fillId="35" borderId="37" xfId="0" applyFont="1" applyFill="1" applyBorder="1" applyAlignment="1">
      <alignment horizontal="center" vertical="center" wrapText="1"/>
    </xf>
    <xf numFmtId="0" fontId="6" fillId="34" borderId="38" xfId="0" applyFont="1" applyFill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61" applyFont="1" applyAlignment="1">
      <alignment horizontal="center" vertical="center"/>
      <protection/>
    </xf>
    <xf numFmtId="0" fontId="8" fillId="0" borderId="0" xfId="61" applyFont="1" applyAlignment="1">
      <alignment horizontal="left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181" fontId="6" fillId="0" borderId="0" xfId="0" applyNumberFormat="1" applyFont="1" applyFill="1" applyBorder="1" applyAlignment="1" applyProtection="1">
      <alignment vertical="center"/>
      <protection locked="0"/>
    </xf>
    <xf numFmtId="49" fontId="6" fillId="0" borderId="0" xfId="0" applyNumberFormat="1" applyFont="1" applyAlignment="1" applyProtection="1">
      <alignment horizontal="center" vertical="center"/>
      <protection locked="0"/>
    </xf>
    <xf numFmtId="184" fontId="6" fillId="36" borderId="39" xfId="0" applyNumberFormat="1" applyFont="1" applyFill="1" applyBorder="1" applyAlignment="1" applyProtection="1">
      <alignment vertical="center"/>
      <protection locked="0"/>
    </xf>
    <xf numFmtId="184" fontId="6" fillId="36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/>
      <protection locked="0"/>
    </xf>
    <xf numFmtId="49" fontId="6" fillId="0" borderId="0" xfId="0" applyNumberFormat="1" applyFont="1" applyBorder="1" applyAlignment="1" applyProtection="1">
      <alignment horizontal="center" vertical="center"/>
      <protection locked="0"/>
    </xf>
    <xf numFmtId="184" fontId="6" fillId="36" borderId="39" xfId="0" applyNumberFormat="1" applyFont="1" applyFill="1" applyBorder="1" applyAlignment="1" applyProtection="1">
      <alignment horizontal="right" vertical="center"/>
      <protection locked="0"/>
    </xf>
    <xf numFmtId="184" fontId="6" fillId="36" borderId="40" xfId="0" applyNumberFormat="1" applyFont="1" applyFill="1" applyBorder="1" applyAlignment="1" applyProtection="1">
      <alignment horizontal="right" vertical="center"/>
      <protection locked="0"/>
    </xf>
    <xf numFmtId="49" fontId="6" fillId="0" borderId="0" xfId="0" applyNumberFormat="1" applyFont="1" applyFill="1" applyAlignment="1" applyProtection="1">
      <alignment vertical="center"/>
      <protection locked="0"/>
    </xf>
    <xf numFmtId="0" fontId="6" fillId="4" borderId="41" xfId="0" applyFont="1" applyFill="1" applyBorder="1" applyAlignment="1" applyProtection="1">
      <alignment horizontal="center" vertical="center" wrapText="1"/>
      <protection locked="0"/>
    </xf>
    <xf numFmtId="0" fontId="6" fillId="4" borderId="42" xfId="0" applyFont="1" applyFill="1" applyBorder="1" applyAlignment="1" applyProtection="1">
      <alignment horizontal="center" vertical="center"/>
      <protection locked="0"/>
    </xf>
    <xf numFmtId="0" fontId="6" fillId="4" borderId="43" xfId="0" applyFont="1" applyFill="1" applyBorder="1" applyAlignment="1" applyProtection="1">
      <alignment vertical="center"/>
      <protection locked="0"/>
    </xf>
    <xf numFmtId="0" fontId="6" fillId="4" borderId="43" xfId="0" applyFont="1" applyFill="1" applyBorder="1" applyAlignment="1" applyProtection="1">
      <alignment horizontal="center" vertical="center"/>
      <protection locked="0"/>
    </xf>
    <xf numFmtId="0" fontId="6" fillId="4" borderId="44" xfId="0" applyFont="1" applyFill="1" applyBorder="1" applyAlignment="1" applyProtection="1">
      <alignment vertical="center"/>
      <protection locked="0"/>
    </xf>
    <xf numFmtId="0" fontId="6" fillId="37" borderId="45" xfId="0" applyFont="1" applyFill="1" applyBorder="1" applyAlignment="1" applyProtection="1">
      <alignment horizontal="center" vertical="center"/>
      <protection locked="0"/>
    </xf>
    <xf numFmtId="0" fontId="6" fillId="37" borderId="46" xfId="0" applyFont="1" applyFill="1" applyBorder="1" applyAlignment="1" applyProtection="1">
      <alignment horizontal="center" vertical="center"/>
      <protection locked="0"/>
    </xf>
    <xf numFmtId="0" fontId="5" fillId="38" borderId="47" xfId="0" applyFont="1" applyFill="1" applyBorder="1" applyAlignment="1" applyProtection="1">
      <alignment horizontal="center" vertical="center"/>
      <protection locked="0"/>
    </xf>
    <xf numFmtId="0" fontId="5" fillId="38" borderId="48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center" vertical="center" wrapText="1"/>
      <protection locked="0"/>
    </xf>
    <xf numFmtId="49" fontId="5" fillId="38" borderId="49" xfId="0" applyNumberFormat="1" applyFont="1" applyFill="1" applyBorder="1" applyAlignment="1" applyProtection="1">
      <alignment horizontal="center" vertical="center"/>
      <protection locked="0"/>
    </xf>
    <xf numFmtId="0" fontId="5" fillId="38" borderId="50" xfId="0" applyFont="1" applyFill="1" applyBorder="1" applyAlignment="1" applyProtection="1">
      <alignment horizontal="center" vertical="center"/>
      <protection locked="0"/>
    </xf>
    <xf numFmtId="0" fontId="5" fillId="38" borderId="51" xfId="0" applyFont="1" applyFill="1" applyBorder="1" applyAlignment="1" applyProtection="1">
      <alignment horizontal="center" vertical="center"/>
      <protection locked="0"/>
    </xf>
    <xf numFmtId="0" fontId="5" fillId="38" borderId="52" xfId="0" applyFont="1" applyFill="1" applyBorder="1" applyAlignment="1" applyProtection="1">
      <alignment horizontal="center" vertical="center"/>
      <protection locked="0"/>
    </xf>
    <xf numFmtId="0" fontId="5" fillId="38" borderId="53" xfId="0" applyFont="1" applyFill="1" applyBorder="1" applyAlignment="1" applyProtection="1">
      <alignment horizontal="center" vertical="center"/>
      <protection locked="0"/>
    </xf>
    <xf numFmtId="0" fontId="5" fillId="38" borderId="54" xfId="0" applyFont="1" applyFill="1" applyBorder="1" applyAlignment="1" applyProtection="1">
      <alignment horizontal="center" vertical="center"/>
      <protection locked="0"/>
    </xf>
    <xf numFmtId="0" fontId="5" fillId="38" borderId="0" xfId="0" applyFont="1" applyFill="1" applyBorder="1" applyAlignment="1" applyProtection="1">
      <alignment horizontal="center" vertical="center"/>
      <protection locked="0"/>
    </xf>
    <xf numFmtId="0" fontId="5" fillId="38" borderId="55" xfId="0" applyFont="1" applyFill="1" applyBorder="1" applyAlignment="1" applyProtection="1">
      <alignment horizontal="center" vertical="center"/>
      <protection locked="0"/>
    </xf>
    <xf numFmtId="0" fontId="5" fillId="38" borderId="56" xfId="0" applyFont="1" applyFill="1" applyBorder="1" applyAlignment="1" applyProtection="1">
      <alignment horizontal="center" vertical="center"/>
      <protection locked="0"/>
    </xf>
    <xf numFmtId="0" fontId="5" fillId="38" borderId="49" xfId="0" applyFont="1" applyFill="1" applyBorder="1" applyAlignment="1" applyProtection="1">
      <alignment horizontal="center" vertical="center"/>
      <protection locked="0"/>
    </xf>
    <xf numFmtId="0" fontId="5" fillId="38" borderId="49" xfId="0" applyFont="1" applyFill="1" applyBorder="1" applyAlignment="1" applyProtection="1">
      <alignment horizontal="center" vertical="center" wrapText="1"/>
      <protection locked="0"/>
    </xf>
    <xf numFmtId="0" fontId="5" fillId="38" borderId="43" xfId="0" applyFont="1" applyFill="1" applyBorder="1" applyAlignment="1" applyProtection="1">
      <alignment horizontal="center" vertical="center"/>
      <protection locked="0"/>
    </xf>
    <xf numFmtId="0" fontId="5" fillId="38" borderId="48" xfId="0" applyFont="1" applyFill="1" applyBorder="1" applyAlignment="1" applyProtection="1">
      <alignment horizontal="center" vertical="center" wrapText="1"/>
      <protection locked="0"/>
    </xf>
    <xf numFmtId="0" fontId="5" fillId="38" borderId="57" xfId="0" applyFont="1" applyFill="1" applyBorder="1" applyAlignment="1" applyProtection="1">
      <alignment horizontal="center" vertical="center"/>
      <protection locked="0"/>
    </xf>
    <xf numFmtId="0" fontId="5" fillId="38" borderId="58" xfId="0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38" borderId="59" xfId="0" applyFont="1" applyFill="1" applyBorder="1" applyAlignment="1" applyProtection="1">
      <alignment horizontal="center" vertical="center"/>
      <protection locked="0"/>
    </xf>
    <xf numFmtId="0" fontId="5" fillId="38" borderId="60" xfId="0" applyFont="1" applyFill="1" applyBorder="1" applyAlignment="1" applyProtection="1">
      <alignment horizontal="center" vertical="center"/>
      <protection locked="0"/>
    </xf>
    <xf numFmtId="0" fontId="5" fillId="38" borderId="61" xfId="0" applyFont="1" applyFill="1" applyBorder="1" applyAlignment="1" applyProtection="1">
      <alignment horizontal="center" vertical="center"/>
      <protection locked="0"/>
    </xf>
    <xf numFmtId="0" fontId="5" fillId="38" borderId="62" xfId="0" applyFont="1" applyFill="1" applyBorder="1" applyAlignment="1" applyProtection="1">
      <alignment horizontal="center" vertical="center" wrapText="1"/>
      <protection locked="0"/>
    </xf>
    <xf numFmtId="184" fontId="5" fillId="38" borderId="61" xfId="0" applyNumberFormat="1" applyFont="1" applyFill="1" applyBorder="1" applyAlignment="1" applyProtection="1">
      <alignment horizontal="center" vertical="center"/>
      <protection locked="0"/>
    </xf>
    <xf numFmtId="49" fontId="5" fillId="38" borderId="61" xfId="0" applyNumberFormat="1" applyFont="1" applyFill="1" applyBorder="1" applyAlignment="1" applyProtection="1">
      <alignment horizontal="center" vertical="center"/>
      <protection locked="0"/>
    </xf>
    <xf numFmtId="0" fontId="5" fillId="38" borderId="63" xfId="0" applyFont="1" applyFill="1" applyBorder="1" applyAlignment="1" applyProtection="1">
      <alignment horizontal="center" vertical="center"/>
      <protection locked="0"/>
    </xf>
    <xf numFmtId="0" fontId="5" fillId="38" borderId="64" xfId="0" applyFont="1" applyFill="1" applyBorder="1" applyAlignment="1" applyProtection="1">
      <alignment horizontal="center" vertical="center"/>
      <protection locked="0"/>
    </xf>
    <xf numFmtId="0" fontId="5" fillId="38" borderId="65" xfId="0" applyFont="1" applyFill="1" applyBorder="1" applyAlignment="1" applyProtection="1">
      <alignment horizontal="center" vertical="center"/>
      <protection locked="0"/>
    </xf>
    <xf numFmtId="0" fontId="5" fillId="38" borderId="66" xfId="0" applyFont="1" applyFill="1" applyBorder="1" applyAlignment="1" applyProtection="1">
      <alignment horizontal="center" vertical="center"/>
      <protection locked="0"/>
    </xf>
    <xf numFmtId="0" fontId="5" fillId="38" borderId="62" xfId="0" applyFont="1" applyFill="1" applyBorder="1" applyAlignment="1" applyProtection="1">
      <alignment horizontal="center" vertical="center"/>
      <protection locked="0"/>
    </xf>
    <xf numFmtId="0" fontId="5" fillId="38" borderId="67" xfId="0" applyFont="1" applyFill="1" applyBorder="1" applyAlignment="1" applyProtection="1">
      <alignment horizontal="center" vertical="center" wrapText="1"/>
      <protection locked="0"/>
    </xf>
    <xf numFmtId="0" fontId="5" fillId="38" borderId="67" xfId="0" applyFont="1" applyFill="1" applyBorder="1" applyAlignment="1" applyProtection="1">
      <alignment horizontal="center" vertical="center"/>
      <protection locked="0"/>
    </xf>
    <xf numFmtId="0" fontId="5" fillId="38" borderId="61" xfId="0" applyFont="1" applyFill="1" applyBorder="1" applyAlignment="1" applyProtection="1">
      <alignment horizontal="center" vertical="center" wrapText="1"/>
      <protection locked="0"/>
    </xf>
    <xf numFmtId="0" fontId="5" fillId="38" borderId="68" xfId="0" applyFont="1" applyFill="1" applyBorder="1" applyAlignment="1" applyProtection="1">
      <alignment horizontal="center" vertical="center" wrapText="1"/>
      <protection locked="0"/>
    </xf>
    <xf numFmtId="0" fontId="5" fillId="38" borderId="66" xfId="0" applyFont="1" applyFill="1" applyBorder="1" applyAlignment="1" applyProtection="1">
      <alignment horizontal="center" vertical="center" wrapText="1"/>
      <protection locked="0"/>
    </xf>
    <xf numFmtId="0" fontId="5" fillId="38" borderId="68" xfId="0" applyFont="1" applyFill="1" applyBorder="1" applyAlignment="1" applyProtection="1">
      <alignment horizontal="center" vertical="center"/>
      <protection locked="0"/>
    </xf>
    <xf numFmtId="0" fontId="5" fillId="38" borderId="69" xfId="0" applyFont="1" applyFill="1" applyBorder="1" applyAlignment="1" applyProtection="1">
      <alignment horizontal="center" vertical="center" wrapText="1"/>
      <protection locked="0"/>
    </xf>
    <xf numFmtId="0" fontId="5" fillId="38" borderId="69" xfId="0" applyFont="1" applyFill="1" applyBorder="1" applyAlignment="1" applyProtection="1">
      <alignment horizontal="center" vertical="center"/>
      <protection locked="0"/>
    </xf>
    <xf numFmtId="0" fontId="5" fillId="38" borderId="70" xfId="0" applyFont="1" applyFill="1" applyBorder="1" applyAlignment="1" applyProtection="1">
      <alignment horizontal="center" vertical="center"/>
      <protection locked="0"/>
    </xf>
    <xf numFmtId="0" fontId="6" fillId="0" borderId="27" xfId="0" applyFont="1" applyBorder="1" applyAlignment="1" applyProtection="1">
      <alignment horizontal="left" vertical="center"/>
      <protection locked="0"/>
    </xf>
    <xf numFmtId="49" fontId="6" fillId="0" borderId="71" xfId="0" applyNumberFormat="1" applyFont="1" applyBorder="1" applyAlignment="1" applyProtection="1">
      <alignment vertical="center"/>
      <protection locked="0"/>
    </xf>
    <xf numFmtId="0" fontId="6" fillId="0" borderId="71" xfId="0" applyFont="1" applyBorder="1" applyAlignment="1" applyProtection="1">
      <alignment vertical="center"/>
      <protection locked="0"/>
    </xf>
    <xf numFmtId="0" fontId="6" fillId="0" borderId="28" xfId="0" applyFont="1" applyBorder="1" applyAlignment="1" applyProtection="1">
      <alignment vertical="center"/>
      <protection locked="0"/>
    </xf>
    <xf numFmtId="0" fontId="6" fillId="0" borderId="72" xfId="0" applyFont="1" applyBorder="1" applyAlignment="1" applyProtection="1">
      <alignment vertical="center"/>
      <protection locked="0"/>
    </xf>
    <xf numFmtId="0" fontId="6" fillId="0" borderId="73" xfId="0" applyFont="1" applyBorder="1" applyAlignment="1" applyProtection="1">
      <alignment vertical="center"/>
      <protection locked="0"/>
    </xf>
    <xf numFmtId="0" fontId="6" fillId="0" borderId="72" xfId="0" applyFont="1" applyBorder="1" applyAlignment="1" applyProtection="1">
      <alignment horizontal="center" vertical="center"/>
      <protection locked="0"/>
    </xf>
    <xf numFmtId="49" fontId="6" fillId="0" borderId="72" xfId="0" applyNumberFormat="1" applyFont="1" applyBorder="1" applyAlignment="1" applyProtection="1">
      <alignment horizontal="center" vertical="center"/>
      <protection locked="0"/>
    </xf>
    <xf numFmtId="49" fontId="6" fillId="0" borderId="72" xfId="0" applyNumberFormat="1" applyFont="1" applyBorder="1" applyAlignment="1" applyProtection="1">
      <alignment vertical="center"/>
      <protection locked="0"/>
    </xf>
    <xf numFmtId="0" fontId="6" fillId="0" borderId="72" xfId="0" applyFont="1" applyBorder="1" applyAlignment="1" applyProtection="1">
      <alignment horizontal="left" vertical="center"/>
      <protection locked="0"/>
    </xf>
    <xf numFmtId="0" fontId="6" fillId="0" borderId="14" xfId="0" applyFont="1" applyBorder="1" applyAlignment="1" applyProtection="1">
      <alignment horizontal="left" vertical="center"/>
      <protection locked="0"/>
    </xf>
    <xf numFmtId="49" fontId="6" fillId="0" borderId="39" xfId="0" applyNumberFormat="1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left" vertical="center"/>
      <protection locked="0"/>
    </xf>
    <xf numFmtId="0" fontId="7" fillId="0" borderId="0" xfId="0" applyFont="1" applyFill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16" fillId="0" borderId="0" xfId="0" applyFont="1" applyBorder="1" applyAlignment="1" applyProtection="1">
      <alignment horizontal="left" vertical="center"/>
      <protection locked="0"/>
    </xf>
    <xf numFmtId="0" fontId="16" fillId="0" borderId="0" xfId="0" applyFont="1" applyAlignment="1" applyProtection="1">
      <alignment horizontal="left" vertical="center"/>
      <protection locked="0"/>
    </xf>
    <xf numFmtId="181" fontId="6" fillId="0" borderId="0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48" xfId="0" applyFont="1" applyFill="1" applyBorder="1" applyAlignment="1" applyProtection="1">
      <alignment horizontal="center" vertical="center"/>
      <protection locked="0"/>
    </xf>
    <xf numFmtId="0" fontId="7" fillId="0" borderId="74" xfId="0" applyFont="1" applyFill="1" applyBorder="1" applyAlignment="1" applyProtection="1">
      <alignment horizontal="center" vertical="center"/>
      <protection locked="0"/>
    </xf>
    <xf numFmtId="184" fontId="7" fillId="0" borderId="48" xfId="0" applyNumberFormat="1" applyFont="1" applyBorder="1" applyAlignment="1" applyProtection="1">
      <alignment horizontal="center" vertical="center"/>
      <protection locked="0"/>
    </xf>
    <xf numFmtId="184" fontId="7" fillId="0" borderId="75" xfId="0" applyNumberFormat="1" applyFont="1" applyBorder="1" applyAlignment="1" applyProtection="1">
      <alignment horizontal="center" vertical="center"/>
      <protection locked="0"/>
    </xf>
    <xf numFmtId="184" fontId="7" fillId="0" borderId="76" xfId="0" applyNumberFormat="1" applyFont="1" applyBorder="1" applyAlignment="1" applyProtection="1">
      <alignment horizontal="center" vertical="center"/>
      <protection locked="0"/>
    </xf>
    <xf numFmtId="184" fontId="7" fillId="0" borderId="77" xfId="0" applyNumberFormat="1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56" xfId="0" applyFont="1" applyBorder="1" applyAlignment="1" applyProtection="1">
      <alignment horizontal="center" vertical="center"/>
      <protection locked="0"/>
    </xf>
    <xf numFmtId="184" fontId="7" fillId="0" borderId="78" xfId="0" applyNumberFormat="1" applyFont="1" applyBorder="1" applyAlignment="1" applyProtection="1">
      <alignment horizontal="center" vertical="center"/>
      <protection locked="0"/>
    </xf>
    <xf numFmtId="0" fontId="7" fillId="0" borderId="79" xfId="0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/>
      <protection locked="0"/>
    </xf>
    <xf numFmtId="184" fontId="7" fillId="0" borderId="74" xfId="0" applyNumberFormat="1" applyFont="1" applyBorder="1" applyAlignment="1" applyProtection="1">
      <alignment horizontal="center" vertical="center"/>
      <protection locked="0"/>
    </xf>
    <xf numFmtId="184" fontId="7" fillId="0" borderId="56" xfId="0" applyNumberFormat="1" applyFont="1" applyBorder="1" applyAlignment="1" applyProtection="1">
      <alignment horizontal="center" vertical="center"/>
      <protection locked="0"/>
    </xf>
    <xf numFmtId="0" fontId="7" fillId="0" borderId="48" xfId="0" applyFont="1" applyBorder="1" applyAlignment="1" applyProtection="1">
      <alignment horizontal="center" vertical="center" wrapText="1"/>
      <protection locked="0"/>
    </xf>
    <xf numFmtId="0" fontId="7" fillId="0" borderId="58" xfId="0" applyFont="1" applyBorder="1" applyAlignment="1" applyProtection="1">
      <alignment horizontal="center" vertical="center"/>
      <protection locked="0"/>
    </xf>
    <xf numFmtId="184" fontId="7" fillId="0" borderId="80" xfId="0" applyNumberFormat="1" applyFont="1" applyBorder="1" applyAlignment="1" applyProtection="1">
      <alignment horizontal="center" vertical="center"/>
      <protection locked="0"/>
    </xf>
    <xf numFmtId="0" fontId="7" fillId="0" borderId="81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/>
      <protection locked="0"/>
    </xf>
    <xf numFmtId="184" fontId="7" fillId="0" borderId="81" xfId="0" applyNumberFormat="1" applyFont="1" applyBorder="1" applyAlignment="1" applyProtection="1">
      <alignment horizontal="center" vertical="center"/>
      <protection locked="0"/>
    </xf>
    <xf numFmtId="0" fontId="7" fillId="0" borderId="57" xfId="0" applyFont="1" applyBorder="1" applyAlignment="1" applyProtection="1">
      <alignment horizontal="center" vertical="center" wrapText="1"/>
      <protection locked="0"/>
    </xf>
    <xf numFmtId="184" fontId="7" fillId="0" borderId="57" xfId="0" applyNumberFormat="1" applyFont="1" applyBorder="1" applyAlignment="1" applyProtection="1">
      <alignment horizontal="center" vertical="center"/>
      <protection locked="0"/>
    </xf>
    <xf numFmtId="0" fontId="7" fillId="0" borderId="82" xfId="0" applyFont="1" applyBorder="1" applyAlignment="1" applyProtection="1">
      <alignment horizontal="center" vertical="center"/>
      <protection locked="0"/>
    </xf>
    <xf numFmtId="0" fontId="7" fillId="0" borderId="80" xfId="0" applyFont="1" applyBorder="1" applyAlignment="1" applyProtection="1">
      <alignment horizontal="center" vertical="center" wrapText="1"/>
      <protection locked="0"/>
    </xf>
    <xf numFmtId="0" fontId="7" fillId="0" borderId="57" xfId="0" applyFont="1" applyBorder="1" applyAlignment="1" applyProtection="1">
      <alignment horizontal="center" vertical="center"/>
      <protection locked="0"/>
    </xf>
    <xf numFmtId="180" fontId="6" fillId="36" borderId="40" xfId="0" applyNumberFormat="1" applyFont="1" applyFill="1" applyBorder="1" applyAlignment="1" applyProtection="1">
      <alignment vertical="center" shrinkToFit="1"/>
      <protection locked="0"/>
    </xf>
    <xf numFmtId="38" fontId="6" fillId="36" borderId="39" xfId="49" applyFont="1" applyFill="1" applyBorder="1" applyAlignment="1" applyProtection="1">
      <alignment vertical="center" shrinkToFit="1"/>
      <protection locked="0"/>
    </xf>
    <xf numFmtId="0" fontId="6" fillId="0" borderId="83" xfId="0" applyFont="1" applyFill="1" applyBorder="1" applyAlignment="1">
      <alignment horizontal="center" vertical="center"/>
    </xf>
    <xf numFmtId="0" fontId="6" fillId="0" borderId="84" xfId="0" applyFont="1" applyBorder="1" applyAlignment="1">
      <alignment horizontal="center" vertical="center"/>
    </xf>
    <xf numFmtId="0" fontId="6" fillId="0" borderId="85" xfId="0" applyFont="1" applyBorder="1" applyAlignment="1">
      <alignment horizontal="center" vertical="center"/>
    </xf>
    <xf numFmtId="49" fontId="6" fillId="0" borderId="72" xfId="0" applyNumberFormat="1" applyFont="1" applyBorder="1" applyAlignment="1" applyProtection="1">
      <alignment horizontal="center" vertical="center" shrinkToFit="1"/>
      <protection locked="0"/>
    </xf>
    <xf numFmtId="49" fontId="6" fillId="36" borderId="39" xfId="0" applyNumberFormat="1" applyFont="1" applyFill="1" applyBorder="1" applyAlignment="1" applyProtection="1">
      <alignment vertical="center" shrinkToFit="1"/>
      <protection locked="0"/>
    </xf>
    <xf numFmtId="0" fontId="5" fillId="38" borderId="75" xfId="0" applyFont="1" applyFill="1" applyBorder="1" applyAlignment="1" applyProtection="1">
      <alignment horizontal="center" vertical="center" wrapText="1"/>
      <protection locked="0"/>
    </xf>
    <xf numFmtId="0" fontId="5" fillId="38" borderId="60" xfId="0" applyFont="1" applyFill="1" applyBorder="1" applyAlignment="1" applyProtection="1">
      <alignment horizontal="center" vertical="center" wrapText="1"/>
      <protection locked="0"/>
    </xf>
    <xf numFmtId="0" fontId="7" fillId="0" borderId="75" xfId="0" applyFont="1" applyFill="1" applyBorder="1" applyAlignment="1" applyProtection="1">
      <alignment horizontal="center" vertical="center" wrapText="1"/>
      <protection locked="0"/>
    </xf>
    <xf numFmtId="0" fontId="7" fillId="0" borderId="86" xfId="0" applyFont="1" applyFill="1" applyBorder="1" applyAlignment="1" applyProtection="1">
      <alignment horizontal="center" vertical="center" wrapText="1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locked="0"/>
    </xf>
    <xf numFmtId="184" fontId="7" fillId="0" borderId="86" xfId="0" applyNumberFormat="1" applyFont="1" applyBorder="1" applyAlignment="1" applyProtection="1">
      <alignment horizontal="center" vertical="center"/>
      <protection locked="0"/>
    </xf>
    <xf numFmtId="184" fontId="7" fillId="0" borderId="87" xfId="0" applyNumberFormat="1" applyFont="1" applyBorder="1" applyAlignment="1" applyProtection="1">
      <alignment horizontal="center" vertical="center"/>
      <protection locked="0"/>
    </xf>
    <xf numFmtId="184" fontId="7" fillId="0" borderId="88" xfId="0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horizontal="center" vertical="center"/>
      <protection locked="0"/>
    </xf>
    <xf numFmtId="184" fontId="7" fillId="0" borderId="89" xfId="0" applyNumberFormat="1" applyFont="1" applyBorder="1" applyAlignment="1" applyProtection="1">
      <alignment horizontal="center" vertical="center"/>
      <protection locked="0"/>
    </xf>
    <xf numFmtId="0" fontId="7" fillId="0" borderId="90" xfId="0" applyFont="1" applyBorder="1" applyAlignment="1" applyProtection="1">
      <alignment horizontal="center" vertical="center"/>
      <protection locked="0"/>
    </xf>
    <xf numFmtId="184" fontId="7" fillId="0" borderId="39" xfId="0" applyNumberFormat="1" applyFont="1" applyBorder="1" applyAlignment="1" applyProtection="1">
      <alignment horizontal="center" vertical="center"/>
      <protection locked="0"/>
    </xf>
    <xf numFmtId="0" fontId="7" fillId="0" borderId="89" xfId="0" applyFont="1" applyBorder="1" applyAlignment="1" applyProtection="1">
      <alignment horizontal="center" vertical="center"/>
      <protection locked="0"/>
    </xf>
    <xf numFmtId="0" fontId="7" fillId="0" borderId="91" xfId="0" applyFont="1" applyBorder="1" applyAlignment="1" applyProtection="1">
      <alignment horizontal="center" vertical="center"/>
      <protection locked="0"/>
    </xf>
    <xf numFmtId="0" fontId="6" fillId="4" borderId="92" xfId="0" applyFont="1" applyFill="1" applyBorder="1" applyAlignment="1" applyProtection="1">
      <alignment horizontal="center" vertical="center" wrapText="1"/>
      <protection locked="0"/>
    </xf>
    <xf numFmtId="0" fontId="6" fillId="4" borderId="93" xfId="0" applyFont="1" applyFill="1" applyBorder="1" applyAlignment="1" applyProtection="1">
      <alignment horizontal="center" vertical="center" wrapText="1"/>
      <protection locked="0"/>
    </xf>
    <xf numFmtId="177" fontId="6" fillId="34" borderId="94" xfId="0" applyNumberFormat="1" applyFont="1" applyFill="1" applyBorder="1" applyAlignment="1">
      <alignment horizontal="center" vertical="center" wrapText="1"/>
    </xf>
    <xf numFmtId="177" fontId="6" fillId="34" borderId="40" xfId="0" applyNumberFormat="1" applyFont="1" applyFill="1" applyBorder="1" applyAlignment="1">
      <alignment horizontal="center" vertical="center" wrapText="1"/>
    </xf>
    <xf numFmtId="177" fontId="6" fillId="34" borderId="95" xfId="0" applyNumberFormat="1" applyFont="1" applyFill="1" applyBorder="1" applyAlignment="1">
      <alignment horizontal="center" vertical="center" wrapText="1"/>
    </xf>
    <xf numFmtId="177" fontId="6" fillId="34" borderId="96" xfId="0" applyNumberFormat="1" applyFont="1" applyFill="1" applyBorder="1" applyAlignment="1">
      <alignment horizontal="center" vertical="center" wrapText="1"/>
    </xf>
    <xf numFmtId="177" fontId="6" fillId="34" borderId="12" xfId="0" applyNumberFormat="1" applyFont="1" applyFill="1" applyBorder="1" applyAlignment="1">
      <alignment horizontal="center" vertical="center" wrapText="1"/>
    </xf>
    <xf numFmtId="177" fontId="6" fillId="34" borderId="97" xfId="0" applyNumberFormat="1" applyFont="1" applyFill="1" applyBorder="1" applyAlignment="1">
      <alignment horizontal="center" vertical="center" wrapText="1"/>
    </xf>
    <xf numFmtId="0" fontId="6" fillId="0" borderId="98" xfId="0" applyFont="1" applyBorder="1" applyAlignment="1" applyProtection="1">
      <alignment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0" fontId="6" fillId="7" borderId="99" xfId="0" applyFont="1" applyFill="1" applyBorder="1" applyAlignment="1" applyProtection="1">
      <alignment horizontal="center" vertical="top"/>
      <protection locked="0"/>
    </xf>
    <xf numFmtId="0" fontId="6" fillId="7" borderId="100" xfId="0" applyFont="1" applyFill="1" applyBorder="1" applyAlignment="1" applyProtection="1">
      <alignment vertical="top"/>
      <protection locked="0"/>
    </xf>
    <xf numFmtId="0" fontId="6" fillId="7" borderId="69" xfId="0" applyFont="1" applyFill="1" applyBorder="1" applyAlignment="1" applyProtection="1">
      <alignment horizontal="center" vertical="top"/>
      <protection locked="0"/>
    </xf>
    <xf numFmtId="49" fontId="6" fillId="2" borderId="41" xfId="0" applyNumberFormat="1" applyFont="1" applyFill="1" applyBorder="1" applyAlignment="1" applyProtection="1">
      <alignment horizontal="center" vertical="center" textRotation="255" wrapTex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94" xfId="0" applyFont="1" applyFill="1" applyBorder="1" applyAlignment="1" applyProtection="1">
      <alignment vertical="center" textRotation="255"/>
      <protection locked="0"/>
    </xf>
    <xf numFmtId="49" fontId="7" fillId="0" borderId="101" xfId="0" applyNumberFormat="1" applyFont="1" applyFill="1" applyBorder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horizontal="center" vertical="center" wrapText="1"/>
      <protection/>
    </xf>
    <xf numFmtId="0" fontId="7" fillId="0" borderId="101" xfId="0" applyFont="1" applyFill="1" applyBorder="1" applyAlignment="1" applyProtection="1">
      <alignment horizontal="left" vertical="center" wrapText="1"/>
      <protection/>
    </xf>
    <xf numFmtId="0" fontId="7" fillId="0" borderId="102" xfId="0" applyFont="1" applyFill="1" applyBorder="1" applyAlignment="1" applyProtection="1">
      <alignment vertical="center" wrapText="1"/>
      <protection/>
    </xf>
    <xf numFmtId="0" fontId="7" fillId="0" borderId="20" xfId="0" applyFont="1" applyFill="1" applyBorder="1" applyAlignment="1" applyProtection="1">
      <alignment horizontal="right" vertical="center" wrapText="1"/>
      <protection/>
    </xf>
    <xf numFmtId="0" fontId="7" fillId="0" borderId="20" xfId="0" applyFont="1" applyFill="1" applyBorder="1" applyAlignment="1" applyProtection="1">
      <alignment horizontal="center" vertical="center" wrapText="1"/>
      <protection/>
    </xf>
    <xf numFmtId="0" fontId="7" fillId="0" borderId="101" xfId="0" applyFont="1" applyFill="1" applyBorder="1" applyAlignment="1" applyProtection="1">
      <alignment vertical="center" wrapText="1"/>
      <protection/>
    </xf>
    <xf numFmtId="0" fontId="7" fillId="0" borderId="33" xfId="0" applyFont="1" applyFill="1" applyBorder="1" applyAlignment="1" applyProtection="1">
      <alignment vertical="center" wrapText="1"/>
      <protection/>
    </xf>
    <xf numFmtId="0" fontId="7" fillId="0" borderId="0" xfId="0" applyFont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textRotation="255"/>
      <protection locked="0"/>
    </xf>
    <xf numFmtId="0" fontId="7" fillId="0" borderId="103" xfId="0" applyFont="1" applyFill="1" applyBorder="1" applyAlignment="1" applyProtection="1">
      <alignment horizontal="center" vertical="center" wrapText="1"/>
      <protection/>
    </xf>
    <xf numFmtId="49" fontId="7" fillId="0" borderId="40" xfId="0" applyNumberFormat="1" applyFont="1" applyFill="1" applyBorder="1" applyAlignment="1" applyProtection="1">
      <alignment horizontal="left" vertical="center" wrapText="1"/>
      <protection/>
    </xf>
    <xf numFmtId="49" fontId="7" fillId="0" borderId="40" xfId="0" applyNumberFormat="1" applyFont="1" applyFill="1" applyBorder="1" applyAlignment="1" applyProtection="1">
      <alignment vertical="center" wrapText="1"/>
      <protection/>
    </xf>
    <xf numFmtId="0" fontId="7" fillId="0" borderId="40" xfId="0" applyFont="1" applyFill="1" applyBorder="1" applyAlignment="1" applyProtection="1">
      <alignment horizontal="left" vertical="center" wrapText="1"/>
      <protection/>
    </xf>
    <xf numFmtId="0" fontId="7" fillId="0" borderId="104" xfId="0" applyFont="1" applyFill="1" applyBorder="1" applyAlignment="1" applyProtection="1">
      <alignment vertical="center" wrapText="1"/>
      <protection/>
    </xf>
    <xf numFmtId="49" fontId="7" fillId="0" borderId="35" xfId="0" applyNumberFormat="1" applyFont="1" applyFill="1" applyBorder="1" applyAlignment="1" applyProtection="1">
      <alignment vertical="center"/>
      <protection/>
    </xf>
    <xf numFmtId="49" fontId="7" fillId="0" borderId="104" xfId="0" applyNumberFormat="1" applyFont="1" applyFill="1" applyBorder="1" applyAlignment="1" applyProtection="1">
      <alignment vertical="center" wrapText="1"/>
      <protection/>
    </xf>
    <xf numFmtId="0" fontId="7" fillId="0" borderId="105" xfId="0" applyFont="1" applyFill="1" applyBorder="1" applyAlignment="1" applyProtection="1">
      <alignment vertical="center" wrapText="1"/>
      <protection/>
    </xf>
    <xf numFmtId="0" fontId="7" fillId="0" borderId="106" xfId="0" applyFont="1" applyFill="1" applyBorder="1" applyAlignment="1" applyProtection="1">
      <alignment vertical="center" wrapText="1"/>
      <protection/>
    </xf>
    <xf numFmtId="0" fontId="7" fillId="0" borderId="107" xfId="0" applyFont="1" applyFill="1" applyBorder="1" applyAlignment="1" applyProtection="1">
      <alignment vertical="center" wrapText="1"/>
      <protection/>
    </xf>
    <xf numFmtId="0" fontId="7" fillId="0" borderId="49" xfId="0" applyFont="1" applyFill="1" applyBorder="1" applyAlignment="1" applyProtection="1">
      <alignment vertical="center" wrapText="1"/>
      <protection/>
    </xf>
    <xf numFmtId="0" fontId="7" fillId="0" borderId="26" xfId="0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 locked="0"/>
    </xf>
    <xf numFmtId="49" fontId="7" fillId="0" borderId="52" xfId="0" applyNumberFormat="1" applyFont="1" applyFill="1" applyBorder="1" applyAlignment="1" applyProtection="1">
      <alignment vertical="center"/>
      <protection/>
    </xf>
    <xf numFmtId="49" fontId="7" fillId="0" borderId="95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 wrapText="1"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34" borderId="108" xfId="0" applyNumberFormat="1" applyFont="1" applyFill="1" applyBorder="1" applyAlignment="1" applyProtection="1">
      <alignment horizontal="center" vertical="center" wrapText="1"/>
      <protection/>
    </xf>
    <xf numFmtId="49" fontId="7" fillId="34" borderId="108" xfId="0" applyNumberFormat="1" applyFont="1" applyFill="1" applyBorder="1" applyAlignment="1" applyProtection="1">
      <alignment horizontal="center" vertical="center" wrapText="1"/>
      <protection locked="0"/>
    </xf>
    <xf numFmtId="49" fontId="7" fillId="34" borderId="109" xfId="0" applyNumberFormat="1" applyFont="1" applyFill="1" applyBorder="1" applyAlignment="1" applyProtection="1">
      <alignment horizontal="center" vertical="center" wrapText="1"/>
      <protection/>
    </xf>
    <xf numFmtId="182" fontId="7" fillId="0" borderId="49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49" fontId="7" fillId="0" borderId="0" xfId="0" applyNumberFormat="1" applyFont="1" applyAlignment="1" applyProtection="1">
      <alignment vertical="center"/>
      <protection locked="0"/>
    </xf>
    <xf numFmtId="0" fontId="7" fillId="0" borderId="49" xfId="0" applyFont="1" applyFill="1" applyBorder="1" applyAlignment="1" applyProtection="1">
      <alignment horizontal="center" vertical="center" wrapText="1"/>
      <protection locked="0"/>
    </xf>
    <xf numFmtId="0" fontId="7" fillId="33" borderId="110" xfId="0" applyFont="1" applyFill="1" applyBorder="1" applyAlignment="1" applyProtection="1">
      <alignment horizontal="center" vertical="center" textRotation="255"/>
      <protection locked="0"/>
    </xf>
    <xf numFmtId="0" fontId="7" fillId="33" borderId="49" xfId="0" applyFont="1" applyFill="1" applyBorder="1" applyAlignment="1" applyProtection="1">
      <alignment horizontal="center" vertical="center" wrapText="1"/>
      <protection locked="0"/>
    </xf>
    <xf numFmtId="0" fontId="7" fillId="33" borderId="103" xfId="0" applyFont="1" applyFill="1" applyBorder="1" applyAlignment="1" applyProtection="1">
      <alignment horizontal="center" vertical="center" wrapText="1"/>
      <protection locked="0"/>
    </xf>
    <xf numFmtId="0" fontId="7" fillId="34" borderId="108" xfId="0" applyFont="1" applyFill="1" applyBorder="1" applyAlignment="1" applyProtection="1">
      <alignment horizontal="center" vertical="center"/>
      <protection locked="0"/>
    </xf>
    <xf numFmtId="49" fontId="7" fillId="33" borderId="108" xfId="0" applyNumberFormat="1" applyFont="1" applyFill="1" applyBorder="1" applyAlignment="1" applyProtection="1">
      <alignment horizontal="center" vertical="center" wrapText="1"/>
      <protection/>
    </xf>
    <xf numFmtId="49" fontId="7" fillId="33" borderId="109" xfId="0" applyNumberFormat="1" applyFont="1" applyFill="1" applyBorder="1" applyAlignment="1" applyProtection="1">
      <alignment horizontal="center" vertical="center" wrapText="1"/>
      <protection/>
    </xf>
    <xf numFmtId="0" fontId="7" fillId="33" borderId="73" xfId="0" applyFont="1" applyFill="1" applyBorder="1" applyAlignment="1" applyProtection="1">
      <alignment horizontal="center" vertical="center"/>
      <protection/>
    </xf>
    <xf numFmtId="0" fontId="6" fillId="0" borderId="39" xfId="61" applyFont="1" applyBorder="1" applyAlignment="1">
      <alignment vertical="center"/>
      <protection/>
    </xf>
    <xf numFmtId="0" fontId="6" fillId="0" borderId="12" xfId="0" applyFont="1" applyBorder="1" applyAlignment="1">
      <alignment horizontal="center" vertical="center"/>
    </xf>
    <xf numFmtId="0" fontId="4" fillId="0" borderId="0" xfId="61" applyFont="1" applyAlignment="1">
      <alignment vertical="center"/>
      <protection/>
    </xf>
    <xf numFmtId="0" fontId="6" fillId="0" borderId="35" xfId="0" applyFont="1" applyFill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12" fillId="35" borderId="34" xfId="0" applyFont="1" applyFill="1" applyBorder="1" applyAlignment="1">
      <alignment horizontal="center" vertical="center" wrapText="1"/>
    </xf>
    <xf numFmtId="0" fontId="17" fillId="0" borderId="0" xfId="0" applyFont="1" applyBorder="1" applyAlignment="1" applyProtection="1">
      <alignment horizontal="right"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0" fontId="17" fillId="0" borderId="0" xfId="0" applyFont="1" applyAlignment="1" applyProtection="1">
      <alignment vertical="center"/>
      <protection locked="0"/>
    </xf>
    <xf numFmtId="49" fontId="17" fillId="0" borderId="0" xfId="0" applyNumberFormat="1" applyFont="1" applyAlignment="1" applyProtection="1">
      <alignment vertical="center"/>
      <protection locked="0"/>
    </xf>
    <xf numFmtId="49" fontId="17" fillId="0" borderId="0" xfId="0" applyNumberFormat="1" applyFont="1" applyBorder="1" applyAlignment="1" applyProtection="1">
      <alignment vertical="center"/>
      <protection locked="0"/>
    </xf>
    <xf numFmtId="0" fontId="17" fillId="0" borderId="0" xfId="0" applyFont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Fill="1" applyBorder="1" applyAlignment="1" applyProtection="1">
      <alignment horizontal="center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111" xfId="0" applyFont="1" applyBorder="1" applyAlignment="1" applyProtection="1">
      <alignment horizontal="right" vertical="center" wrapText="1"/>
      <protection locked="0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left"/>
      <protection locked="0"/>
    </xf>
    <xf numFmtId="0" fontId="17" fillId="0" borderId="0" xfId="0" applyFont="1" applyAlignment="1" applyProtection="1">
      <alignment horizontal="center" vertical="center" wrapText="1"/>
      <protection locked="0"/>
    </xf>
    <xf numFmtId="49" fontId="17" fillId="34" borderId="112" xfId="0" applyNumberFormat="1" applyFont="1" applyFill="1" applyBorder="1" applyAlignment="1" applyProtection="1">
      <alignment horizontal="center" vertical="center" wrapText="1"/>
      <protection/>
    </xf>
    <xf numFmtId="49" fontId="17" fillId="34" borderId="32" xfId="0" applyNumberFormat="1" applyFont="1" applyFill="1" applyBorder="1" applyAlignment="1" applyProtection="1">
      <alignment horizontal="center" vertical="center" wrapText="1"/>
      <protection/>
    </xf>
    <xf numFmtId="49" fontId="17" fillId="34" borderId="113" xfId="0" applyNumberFormat="1" applyFont="1" applyFill="1" applyBorder="1" applyAlignment="1" applyProtection="1">
      <alignment horizontal="center" vertical="center" wrapText="1"/>
      <protection/>
    </xf>
    <xf numFmtId="0" fontId="17" fillId="34" borderId="114" xfId="0" applyFont="1" applyFill="1" applyBorder="1" applyAlignment="1" applyProtection="1">
      <alignment horizontal="center" vertical="center"/>
      <protection locked="0"/>
    </xf>
    <xf numFmtId="0" fontId="17" fillId="0" borderId="114" xfId="0" applyFont="1" applyBorder="1" applyAlignment="1" applyProtection="1">
      <alignment vertical="center"/>
      <protection locked="0"/>
    </xf>
    <xf numFmtId="0" fontId="17" fillId="0" borderId="115" xfId="0" applyFont="1" applyBorder="1" applyAlignment="1" applyProtection="1">
      <alignment vertical="center"/>
      <protection locked="0"/>
    </xf>
    <xf numFmtId="0" fontId="17" fillId="0" borderId="116" xfId="0" applyFont="1" applyBorder="1" applyAlignment="1" applyProtection="1">
      <alignment vertical="center"/>
      <protection locked="0"/>
    </xf>
    <xf numFmtId="0" fontId="17" fillId="0" borderId="117" xfId="0" applyFont="1" applyBorder="1" applyAlignment="1" applyProtection="1">
      <alignment vertical="center"/>
      <protection locked="0"/>
    </xf>
    <xf numFmtId="49" fontId="17" fillId="34" borderId="103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103" xfId="0" applyNumberFormat="1" applyFont="1" applyBorder="1" applyAlignment="1" applyProtection="1">
      <alignment horizontal="right" vertical="center"/>
      <protection locked="0"/>
    </xf>
    <xf numFmtId="176" fontId="17" fillId="0" borderId="118" xfId="0" applyNumberFormat="1" applyFont="1" applyBorder="1" applyAlignment="1" applyProtection="1">
      <alignment horizontal="right" vertical="center"/>
      <protection locked="0"/>
    </xf>
    <xf numFmtId="176" fontId="17" fillId="0" borderId="119" xfId="0" applyNumberFormat="1" applyFont="1" applyBorder="1" applyAlignment="1" applyProtection="1">
      <alignment horizontal="right" vertical="center"/>
      <protection locked="0"/>
    </xf>
    <xf numFmtId="176" fontId="17" fillId="0" borderId="120" xfId="0" applyNumberFormat="1" applyFont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top" textRotation="255"/>
      <protection locked="0"/>
    </xf>
    <xf numFmtId="49" fontId="17" fillId="34" borderId="32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21" xfId="0" applyFont="1" applyBorder="1" applyAlignment="1" applyProtection="1">
      <alignment vertical="center"/>
      <protection locked="0"/>
    </xf>
    <xf numFmtId="0" fontId="17" fillId="0" borderId="116" xfId="0" applyFont="1" applyBorder="1" applyAlignment="1" applyProtection="1">
      <alignment horizontal="right" vertical="center"/>
      <protection locked="0"/>
    </xf>
    <xf numFmtId="0" fontId="17" fillId="0" borderId="122" xfId="0" applyFont="1" applyBorder="1" applyAlignment="1" applyProtection="1">
      <alignment horizontal="right" vertical="center"/>
      <protection locked="0"/>
    </xf>
    <xf numFmtId="0" fontId="17" fillId="0" borderId="121" xfId="0" applyFont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76" fontId="17" fillId="0" borderId="123" xfId="0" applyNumberFormat="1" applyFont="1" applyBorder="1" applyAlignment="1" applyProtection="1">
      <alignment horizontal="right" vertical="center"/>
      <protection locked="0"/>
    </xf>
    <xf numFmtId="176" fontId="17" fillId="0" borderId="124" xfId="0" applyNumberFormat="1" applyFont="1" applyBorder="1" applyAlignment="1" applyProtection="1">
      <alignment horizontal="right" vertical="center" wrapText="1"/>
      <protection locked="0"/>
    </xf>
    <xf numFmtId="0" fontId="17" fillId="0" borderId="0" xfId="0" applyFont="1" applyAlignment="1" applyProtection="1">
      <alignment vertical="top"/>
      <protection locked="0"/>
    </xf>
    <xf numFmtId="0" fontId="17" fillId="0" borderId="122" xfId="0" applyFont="1" applyBorder="1" applyAlignment="1" applyProtection="1">
      <alignment vertical="center"/>
      <protection locked="0"/>
    </xf>
    <xf numFmtId="176" fontId="17" fillId="0" borderId="124" xfId="0" applyNumberFormat="1" applyFont="1" applyBorder="1" applyAlignment="1" applyProtection="1">
      <alignment horizontal="right" vertical="center"/>
      <protection locked="0"/>
    </xf>
    <xf numFmtId="0" fontId="17" fillId="34" borderId="113" xfId="0" applyFont="1" applyFill="1" applyBorder="1" applyAlignment="1" applyProtection="1">
      <alignment horizontal="center" vertical="center"/>
      <protection locked="0"/>
    </xf>
    <xf numFmtId="49" fontId="17" fillId="34" borderId="112" xfId="0" applyNumberFormat="1" applyFont="1" applyFill="1" applyBorder="1" applyAlignment="1" applyProtection="1">
      <alignment horizontal="center" vertical="center"/>
      <protection/>
    </xf>
    <xf numFmtId="49" fontId="17" fillId="34" borderId="32" xfId="0" applyNumberFormat="1" applyFont="1" applyFill="1" applyBorder="1" applyAlignment="1" applyProtection="1">
      <alignment horizontal="center" vertical="center"/>
      <protection/>
    </xf>
    <xf numFmtId="0" fontId="17" fillId="34" borderId="11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/>
      <protection locked="0"/>
    </xf>
    <xf numFmtId="176" fontId="17" fillId="0" borderId="0" xfId="0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vertical="top"/>
      <protection/>
    </xf>
    <xf numFmtId="0" fontId="17" fillId="33" borderId="125" xfId="0" applyFont="1" applyFill="1" applyBorder="1" applyAlignment="1" applyProtection="1">
      <alignment horizontal="center" vertical="center" wrapText="1"/>
      <protection/>
    </xf>
    <xf numFmtId="0" fontId="17" fillId="34" borderId="32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vertical="top" wrapText="1"/>
      <protection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vertical="center"/>
      <protection locked="0"/>
    </xf>
    <xf numFmtId="0" fontId="20" fillId="0" borderId="0" xfId="0" applyFont="1" applyAlignment="1" applyProtection="1">
      <alignment horizontal="left" vertical="center"/>
      <protection locked="0"/>
    </xf>
    <xf numFmtId="0" fontId="21" fillId="0" borderId="0" xfId="0" applyFont="1" applyAlignment="1" applyProtection="1">
      <alignment vertical="top"/>
      <protection locked="0"/>
    </xf>
    <xf numFmtId="49" fontId="17" fillId="0" borderId="111" xfId="0" applyNumberFormat="1" applyFont="1" applyBorder="1" applyAlignment="1" applyProtection="1">
      <alignment horizontal="center" vertical="center"/>
      <protection locked="0"/>
    </xf>
    <xf numFmtId="0" fontId="17" fillId="34" borderId="115" xfId="0" applyFont="1" applyFill="1" applyBorder="1" applyAlignment="1" applyProtection="1">
      <alignment horizontal="center" vertical="center"/>
      <protection locked="0"/>
    </xf>
    <xf numFmtId="49" fontId="17" fillId="0" borderId="118" xfId="0" applyNumberFormat="1" applyFont="1" applyBorder="1" applyAlignment="1" applyProtection="1">
      <alignment horizontal="right" vertical="center"/>
      <protection locked="0"/>
    </xf>
    <xf numFmtId="185" fontId="17" fillId="0" borderId="38" xfId="0" applyNumberFormat="1" applyFont="1" applyBorder="1" applyAlignment="1" applyProtection="1">
      <alignment horizontal="right" vertical="center"/>
      <protection locked="0"/>
    </xf>
    <xf numFmtId="0" fontId="17" fillId="0" borderId="38" xfId="0" applyNumberFormat="1" applyFont="1" applyBorder="1" applyAlignment="1" applyProtection="1">
      <alignment horizontal="right" vertical="center"/>
      <protection locked="0"/>
    </xf>
    <xf numFmtId="0" fontId="17" fillId="0" borderId="38" xfId="0" applyFont="1" applyBorder="1" applyAlignment="1" applyProtection="1">
      <alignment vertical="center"/>
      <protection locked="0"/>
    </xf>
    <xf numFmtId="0" fontId="17" fillId="33" borderId="126" xfId="0" applyNumberFormat="1" applyFont="1" applyFill="1" applyBorder="1" applyAlignment="1">
      <alignment horizontal="center" vertical="center" wrapText="1"/>
    </xf>
    <xf numFmtId="0" fontId="17" fillId="33" borderId="24" xfId="0" applyFont="1" applyFill="1" applyBorder="1" applyAlignment="1">
      <alignment horizontal="center" vertical="center" wrapText="1"/>
    </xf>
    <xf numFmtId="0" fontId="17" fillId="33" borderId="25" xfId="0" applyFont="1" applyFill="1" applyBorder="1" applyAlignment="1">
      <alignment horizontal="center" vertical="center" wrapText="1"/>
    </xf>
    <xf numFmtId="0" fontId="17" fillId="33" borderId="127" xfId="0" applyNumberFormat="1" applyFont="1" applyFill="1" applyBorder="1" applyAlignment="1">
      <alignment vertical="center"/>
    </xf>
    <xf numFmtId="0" fontId="17" fillId="33" borderId="11" xfId="0" applyFont="1" applyFill="1" applyBorder="1" applyAlignment="1">
      <alignment horizontal="center" vertical="center"/>
    </xf>
    <xf numFmtId="0" fontId="17" fillId="33" borderId="128" xfId="0" applyFont="1" applyFill="1" applyBorder="1" applyAlignment="1">
      <alignment horizontal="center" vertical="center"/>
    </xf>
    <xf numFmtId="0" fontId="17" fillId="0" borderId="118" xfId="0" applyNumberFormat="1" applyFont="1" applyFill="1" applyBorder="1" applyAlignment="1">
      <alignment horizontal="center" vertical="center"/>
    </xf>
    <xf numFmtId="0" fontId="17" fillId="0" borderId="119" xfId="0" applyNumberFormat="1" applyFont="1" applyFill="1" applyBorder="1" applyAlignment="1">
      <alignment horizontal="right" vertical="center"/>
    </xf>
    <xf numFmtId="0" fontId="21" fillId="34" borderId="13" xfId="62" applyFont="1" applyFill="1" applyBorder="1" applyAlignment="1">
      <alignment horizontal="center" vertical="center" shrinkToFit="1"/>
      <protection/>
    </xf>
    <xf numFmtId="0" fontId="21" fillId="34" borderId="11" xfId="62" applyFont="1" applyFill="1" applyBorder="1" applyAlignment="1">
      <alignment horizontal="center" vertical="center" shrinkToFit="1"/>
      <protection/>
    </xf>
    <xf numFmtId="184" fontId="21" fillId="34" borderId="11" xfId="62" applyNumberFormat="1" applyFont="1" applyFill="1" applyBorder="1" applyAlignment="1">
      <alignment horizontal="center" vertical="center" shrinkToFit="1"/>
      <protection/>
    </xf>
    <xf numFmtId="0" fontId="21" fillId="34" borderId="128" xfId="62" applyFont="1" applyFill="1" applyBorder="1" applyAlignment="1">
      <alignment horizontal="center" vertical="center" shrinkToFit="1"/>
      <protection/>
    </xf>
    <xf numFmtId="0" fontId="17" fillId="34" borderId="129" xfId="62" applyFont="1" applyFill="1" applyBorder="1" applyAlignment="1">
      <alignment horizontal="center" vertical="center" wrapText="1"/>
      <protection/>
    </xf>
    <xf numFmtId="184" fontId="17" fillId="34" borderId="129" xfId="0" applyNumberFormat="1" applyFont="1" applyFill="1" applyBorder="1" applyAlignment="1">
      <alignment horizontal="center" vertical="center" wrapText="1"/>
    </xf>
    <xf numFmtId="0" fontId="17" fillId="34" borderId="130" xfId="0" applyFont="1" applyFill="1" applyBorder="1" applyAlignment="1">
      <alignment horizontal="center" vertical="center" wrapText="1"/>
    </xf>
    <xf numFmtId="0" fontId="17" fillId="34" borderId="131" xfId="0" applyFont="1" applyFill="1" applyBorder="1" applyAlignment="1">
      <alignment horizontal="center" vertical="center" wrapText="1"/>
    </xf>
    <xf numFmtId="0" fontId="17" fillId="34" borderId="131" xfId="63" applyFont="1" applyFill="1" applyBorder="1" applyAlignment="1">
      <alignment horizontal="center" vertical="center" wrapText="1"/>
      <protection/>
    </xf>
    <xf numFmtId="0" fontId="17" fillId="0" borderId="118" xfId="0" applyNumberFormat="1" applyFont="1" applyBorder="1" applyAlignment="1" applyProtection="1">
      <alignment vertical="center"/>
      <protection locked="0"/>
    </xf>
    <xf numFmtId="185" fontId="17" fillId="0" borderId="119" xfId="0" applyNumberFormat="1" applyFont="1" applyBorder="1" applyAlignment="1" applyProtection="1">
      <alignment horizontal="right" vertical="center"/>
      <protection locked="0"/>
    </xf>
    <xf numFmtId="182" fontId="17" fillId="0" borderId="119" xfId="0" applyNumberFormat="1" applyFont="1" applyBorder="1" applyAlignment="1" applyProtection="1">
      <alignment vertical="center"/>
      <protection locked="0"/>
    </xf>
    <xf numFmtId="0" fontId="17" fillId="0" borderId="119" xfId="0" applyFont="1" applyBorder="1" applyAlignment="1" applyProtection="1">
      <alignment vertical="center"/>
      <protection locked="0"/>
    </xf>
    <xf numFmtId="0" fontId="17" fillId="34" borderId="112" xfId="0" applyFont="1" applyFill="1" applyBorder="1" applyAlignment="1" applyProtection="1">
      <alignment horizontal="center" vertical="center"/>
      <protection locked="0"/>
    </xf>
    <xf numFmtId="0" fontId="17" fillId="0" borderId="96" xfId="0" applyFont="1" applyBorder="1" applyAlignment="1" applyProtection="1">
      <alignment vertical="center"/>
      <protection locked="0"/>
    </xf>
    <xf numFmtId="0" fontId="17" fillId="0" borderId="102" xfId="0" applyFont="1" applyBorder="1" applyAlignment="1" applyProtection="1">
      <alignment horizontal="left" vertical="center"/>
      <protection locked="0"/>
    </xf>
    <xf numFmtId="0" fontId="17" fillId="0" borderId="36" xfId="0" applyFont="1" applyBorder="1" applyAlignment="1" applyProtection="1">
      <alignment vertical="center"/>
      <protection locked="0"/>
    </xf>
    <xf numFmtId="0" fontId="6" fillId="0" borderId="132" xfId="63" applyFont="1" applyBorder="1" applyAlignment="1" applyProtection="1">
      <alignment horizontal="center" vertical="center"/>
      <protection locked="0"/>
    </xf>
    <xf numFmtId="0" fontId="7" fillId="0" borderId="133" xfId="0" applyFont="1" applyBorder="1" applyAlignment="1" applyProtection="1">
      <alignment vertical="center"/>
      <protection locked="0"/>
    </xf>
    <xf numFmtId="0" fontId="7" fillId="0" borderId="71" xfId="0" applyFont="1" applyBorder="1" applyAlignment="1" applyProtection="1">
      <alignment vertical="center"/>
      <protection locked="0"/>
    </xf>
    <xf numFmtId="0" fontId="7" fillId="34" borderId="10" xfId="0" applyFont="1" applyFill="1" applyBorder="1" applyAlignment="1" applyProtection="1">
      <alignment horizontal="center" vertical="center"/>
      <protection locked="0"/>
    </xf>
    <xf numFmtId="0" fontId="12" fillId="35" borderId="34" xfId="0" applyFont="1" applyFill="1" applyBorder="1" applyAlignment="1">
      <alignment horizontal="center" vertical="center"/>
    </xf>
    <xf numFmtId="0" fontId="7" fillId="33" borderId="134" xfId="0" applyFont="1" applyFill="1" applyBorder="1" applyAlignment="1" applyProtection="1">
      <alignment horizontal="center" vertical="center" wrapText="1"/>
      <protection locked="0"/>
    </xf>
    <xf numFmtId="0" fontId="7" fillId="33" borderId="135" xfId="0" applyFont="1" applyFill="1" applyBorder="1" applyAlignment="1" applyProtection="1">
      <alignment horizontal="center" vertical="center" wrapText="1"/>
      <protection locked="0"/>
    </xf>
    <xf numFmtId="0" fontId="6" fillId="0" borderId="21" xfId="63" applyFont="1" applyBorder="1" applyAlignment="1" applyProtection="1">
      <alignment vertical="center"/>
      <protection locked="0"/>
    </xf>
    <xf numFmtId="0" fontId="6" fillId="0" borderId="27" xfId="63" applyFont="1" applyBorder="1" applyAlignment="1" applyProtection="1">
      <alignment vertical="center"/>
      <protection locked="0"/>
    </xf>
    <xf numFmtId="0" fontId="6" fillId="0" borderId="108" xfId="63" applyFont="1" applyBorder="1" applyAlignment="1" applyProtection="1">
      <alignment vertical="center"/>
      <protection locked="0"/>
    </xf>
    <xf numFmtId="0" fontId="6" fillId="0" borderId="32" xfId="63" applyFont="1" applyBorder="1" applyAlignment="1" applyProtection="1">
      <alignment vertical="center"/>
      <protection locked="0"/>
    </xf>
    <xf numFmtId="0" fontId="6" fillId="0" borderId="11" xfId="63" applyFont="1" applyBorder="1" applyAlignment="1" applyProtection="1">
      <alignment vertical="center"/>
      <protection locked="0"/>
    </xf>
    <xf numFmtId="0" fontId="17" fillId="0" borderId="0" xfId="0" applyNumberFormat="1" applyFont="1" applyBorder="1" applyAlignment="1" applyProtection="1">
      <alignment vertical="center"/>
      <protection locked="0"/>
    </xf>
    <xf numFmtId="185" fontId="17" fillId="0" borderId="0" xfId="0" applyNumberFormat="1" applyFont="1" applyBorder="1" applyAlignment="1" applyProtection="1">
      <alignment horizontal="right" vertical="center"/>
      <protection locked="0"/>
    </xf>
    <xf numFmtId="182" fontId="17" fillId="0" borderId="0" xfId="0" applyNumberFormat="1" applyFont="1" applyBorder="1" applyAlignment="1" applyProtection="1">
      <alignment vertical="center"/>
      <protection locked="0"/>
    </xf>
    <xf numFmtId="185" fontId="17" fillId="0" borderId="0" xfId="0" applyNumberFormat="1" applyFont="1" applyBorder="1" applyAlignment="1" applyProtection="1">
      <alignment vertical="center"/>
      <protection locked="0"/>
    </xf>
    <xf numFmtId="0" fontId="17" fillId="34" borderId="108" xfId="63" applyFont="1" applyFill="1" applyBorder="1" applyAlignment="1">
      <alignment horizontal="center" vertical="center" wrapText="1"/>
      <protection/>
    </xf>
    <xf numFmtId="0" fontId="17" fillId="34" borderId="109" xfId="63" applyFont="1" applyFill="1" applyBorder="1" applyAlignment="1">
      <alignment horizontal="center" vertical="center" wrapText="1"/>
      <protection/>
    </xf>
    <xf numFmtId="0" fontId="17" fillId="0" borderId="136" xfId="0" applyFont="1" applyBorder="1" applyAlignment="1" applyProtection="1">
      <alignment vertical="center"/>
      <protection locked="0"/>
    </xf>
    <xf numFmtId="0" fontId="17" fillId="0" borderId="137" xfId="0" applyFont="1" applyBorder="1" applyAlignment="1" applyProtection="1">
      <alignment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/>
    </xf>
    <xf numFmtId="0" fontId="7" fillId="0" borderId="102" xfId="0" applyFont="1" applyFill="1" applyBorder="1" applyAlignment="1" applyProtection="1">
      <alignment horizontal="center" vertical="center"/>
      <protection/>
    </xf>
    <xf numFmtId="0" fontId="7" fillId="0" borderId="101" xfId="0" applyFont="1" applyFill="1" applyBorder="1" applyAlignment="1" applyProtection="1">
      <alignment vertical="center"/>
      <protection/>
    </xf>
    <xf numFmtId="0" fontId="7" fillId="0" borderId="102" xfId="0" applyFont="1" applyFill="1" applyBorder="1" applyAlignment="1" applyProtection="1">
      <alignment horizontal="center" vertical="center" wrapText="1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0" fontId="7" fillId="0" borderId="40" xfId="0" applyFont="1" applyFill="1" applyBorder="1" applyAlignment="1" applyProtection="1">
      <alignment vertical="center"/>
      <protection/>
    </xf>
    <xf numFmtId="0" fontId="7" fillId="0" borderId="57" xfId="0" applyFont="1" applyFill="1" applyBorder="1" applyAlignment="1" applyProtection="1">
      <alignment vertical="center"/>
      <protection/>
    </xf>
    <xf numFmtId="183" fontId="7" fillId="0" borderId="36" xfId="0" applyNumberFormat="1" applyFont="1" applyFill="1" applyBorder="1" applyAlignment="1" applyProtection="1">
      <alignment horizontal="center" vertical="center"/>
      <protection/>
    </xf>
    <xf numFmtId="0" fontId="7" fillId="0" borderId="36" xfId="0" applyFont="1" applyFill="1" applyBorder="1" applyAlignment="1" applyProtection="1">
      <alignment horizontal="center" vertical="center"/>
      <protection/>
    </xf>
    <xf numFmtId="0" fontId="7" fillId="0" borderId="81" xfId="0" applyFont="1" applyFill="1" applyBorder="1" applyAlignment="1" applyProtection="1">
      <alignment horizontal="center" vertical="center"/>
      <protection/>
    </xf>
    <xf numFmtId="0" fontId="7" fillId="0" borderId="87" xfId="0" applyFont="1" applyFill="1" applyBorder="1" applyAlignment="1" applyProtection="1">
      <alignment horizontal="center" vertical="center"/>
      <protection/>
    </xf>
    <xf numFmtId="0" fontId="7" fillId="0" borderId="90" xfId="0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 wrapText="1"/>
      <protection/>
    </xf>
    <xf numFmtId="0" fontId="7" fillId="0" borderId="108" xfId="0" applyFont="1" applyFill="1" applyBorder="1" applyAlignment="1" applyProtection="1">
      <alignment vertical="center"/>
      <protection/>
    </xf>
    <xf numFmtId="0" fontId="7" fillId="0" borderId="10" xfId="0" applyFont="1" applyFill="1" applyBorder="1" applyAlignment="1" applyProtection="1">
      <alignment vertical="center"/>
      <protection/>
    </xf>
    <xf numFmtId="0" fontId="7" fillId="0" borderId="31" xfId="0" applyFont="1" applyFill="1" applyBorder="1" applyAlignment="1" applyProtection="1">
      <alignment vertical="center"/>
      <protection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38" xfId="0" applyFont="1" applyBorder="1" applyAlignment="1" applyProtection="1">
      <alignment vertical="center"/>
      <protection locked="0"/>
    </xf>
    <xf numFmtId="0" fontId="7" fillId="0" borderId="38" xfId="0" applyFont="1" applyFill="1" applyBorder="1" applyAlignment="1" applyProtection="1">
      <alignment vertical="center" wrapText="1"/>
      <protection locked="0"/>
    </xf>
    <xf numFmtId="0" fontId="7" fillId="0" borderId="38" xfId="0" applyFont="1" applyFill="1" applyBorder="1" applyAlignment="1" applyProtection="1">
      <alignment vertical="center"/>
      <protection/>
    </xf>
    <xf numFmtId="0" fontId="7" fillId="0" borderId="138" xfId="0" applyFont="1" applyFill="1" applyBorder="1" applyAlignment="1" applyProtection="1">
      <alignment vertical="center"/>
      <protection/>
    </xf>
    <xf numFmtId="0" fontId="7" fillId="0" borderId="123" xfId="0" applyFont="1" applyBorder="1" applyAlignment="1" applyProtection="1">
      <alignment vertical="center"/>
      <protection locked="0"/>
    </xf>
    <xf numFmtId="0" fontId="21" fillId="33" borderId="139" xfId="0" applyFont="1" applyFill="1" applyBorder="1" applyAlignment="1" applyProtection="1">
      <alignment horizontal="center" vertical="center" wrapText="1"/>
      <protection/>
    </xf>
    <xf numFmtId="0" fontId="21" fillId="34" borderId="127" xfId="0" applyFont="1" applyFill="1" applyBorder="1" applyAlignment="1">
      <alignment horizontal="center" vertical="center" wrapText="1"/>
    </xf>
    <xf numFmtId="0" fontId="21" fillId="34" borderId="11" xfId="0" applyFont="1" applyFill="1" applyBorder="1" applyAlignment="1">
      <alignment horizontal="center" vertical="center" wrapText="1"/>
    </xf>
    <xf numFmtId="0" fontId="12" fillId="0" borderId="0" xfId="63" applyFont="1">
      <alignment/>
      <protection/>
    </xf>
    <xf numFmtId="0" fontId="23" fillId="0" borderId="0" xfId="63" applyFont="1" applyAlignment="1">
      <alignment vertical="center"/>
      <protection/>
    </xf>
    <xf numFmtId="0" fontId="12" fillId="33" borderId="32" xfId="63" applyFont="1" applyFill="1" applyBorder="1" applyAlignment="1">
      <alignment horizontal="center" vertical="center" wrapText="1"/>
      <protection/>
    </xf>
    <xf numFmtId="0" fontId="12" fillId="0" borderId="40" xfId="63" applyFont="1" applyBorder="1" applyAlignment="1">
      <alignment horizontal="center" vertical="center"/>
      <protection/>
    </xf>
    <xf numFmtId="0" fontId="12" fillId="0" borderId="12" xfId="63" applyFont="1" applyFill="1" applyBorder="1" applyAlignment="1">
      <alignment horizontal="right" vertical="center"/>
      <protection/>
    </xf>
    <xf numFmtId="0" fontId="12" fillId="0" borderId="15" xfId="63" applyFont="1" applyBorder="1" applyAlignment="1">
      <alignment horizontal="center" vertical="center"/>
      <protection/>
    </xf>
    <xf numFmtId="0" fontId="12" fillId="0" borderId="0" xfId="63" applyFont="1" applyBorder="1" applyAlignment="1">
      <alignment horizontal="center" vertical="center"/>
      <protection/>
    </xf>
    <xf numFmtId="0" fontId="12" fillId="0" borderId="0" xfId="63" applyFont="1" applyAlignment="1">
      <alignment horizontal="right" vertical="center"/>
      <protection/>
    </xf>
    <xf numFmtId="0" fontId="12" fillId="33" borderId="32" xfId="63" applyFont="1" applyFill="1" applyBorder="1" applyAlignment="1">
      <alignment horizontal="center" vertical="center"/>
      <protection/>
    </xf>
    <xf numFmtId="178" fontId="12" fillId="0" borderId="40" xfId="63" applyNumberFormat="1" applyFont="1" applyFill="1" applyBorder="1" applyAlignment="1">
      <alignment vertical="center"/>
      <protection/>
    </xf>
    <xf numFmtId="178" fontId="12" fillId="0" borderId="15" xfId="63" applyNumberFormat="1" applyFont="1" applyFill="1" applyBorder="1" applyAlignment="1">
      <alignment vertical="center"/>
      <protection/>
    </xf>
    <xf numFmtId="0" fontId="15" fillId="4" borderId="48" xfId="0" applyFont="1" applyFill="1" applyBorder="1" applyAlignment="1" applyProtection="1">
      <alignment horizontal="center" vertical="center"/>
      <protection locked="0"/>
    </xf>
    <xf numFmtId="0" fontId="15" fillId="4" borderId="69" xfId="0" applyFont="1" applyFill="1" applyBorder="1" applyAlignment="1" applyProtection="1">
      <alignment horizontal="center" vertical="center"/>
      <protection locked="0"/>
    </xf>
    <xf numFmtId="0" fontId="14" fillId="4" borderId="80" xfId="0" applyFont="1" applyFill="1" applyBorder="1" applyAlignment="1" applyProtection="1">
      <alignment horizontal="center" vertical="center"/>
      <protection/>
    </xf>
    <xf numFmtId="0" fontId="12" fillId="16" borderId="140" xfId="63" applyFont="1" applyFill="1" applyBorder="1" applyAlignment="1">
      <alignment horizontal="center" vertical="center" wrapText="1"/>
      <protection/>
    </xf>
    <xf numFmtId="0" fontId="12" fillId="16" borderId="141" xfId="63" applyFont="1" applyFill="1" applyBorder="1" applyAlignment="1">
      <alignment horizontal="center" vertical="center" wrapText="1"/>
      <protection/>
    </xf>
    <xf numFmtId="0" fontId="12" fillId="16" borderId="142" xfId="63" applyFont="1" applyFill="1" applyBorder="1" applyAlignment="1">
      <alignment horizontal="center" vertical="center" wrapText="1"/>
      <protection/>
    </xf>
    <xf numFmtId="0" fontId="17" fillId="33" borderId="143" xfId="0" applyFont="1" applyFill="1" applyBorder="1" applyAlignment="1" applyProtection="1">
      <alignment horizontal="center" vertical="center"/>
      <protection locked="0"/>
    </xf>
    <xf numFmtId="0" fontId="17" fillId="0" borderId="144" xfId="63" applyFont="1" applyFill="1" applyBorder="1" applyAlignment="1">
      <alignment vertical="center" wrapText="1"/>
      <protection/>
    </xf>
    <xf numFmtId="0" fontId="17" fillId="0" borderId="145" xfId="63" applyFont="1" applyFill="1" applyBorder="1" applyAlignment="1">
      <alignment vertical="center" wrapText="1"/>
      <protection/>
    </xf>
    <xf numFmtId="0" fontId="17" fillId="34" borderId="102" xfId="63" applyFont="1" applyFill="1" applyBorder="1" applyAlignment="1">
      <alignment horizontal="center" vertical="center" wrapText="1"/>
      <protection/>
    </xf>
    <xf numFmtId="0" fontId="17" fillId="34" borderId="125" xfId="63" applyFont="1" applyFill="1" applyBorder="1" applyAlignment="1">
      <alignment horizontal="center" vertical="center" wrapText="1"/>
      <protection/>
    </xf>
    <xf numFmtId="0" fontId="21" fillId="34" borderId="109" xfId="63" applyFont="1" applyFill="1" applyBorder="1" applyAlignment="1">
      <alignment horizontal="center" vertical="center" wrapText="1"/>
      <protection/>
    </xf>
    <xf numFmtId="0" fontId="20" fillId="0" borderId="52" xfId="0" applyFont="1" applyBorder="1" applyAlignment="1" applyProtection="1">
      <alignment vertical="center"/>
      <protection locked="0"/>
    </xf>
    <xf numFmtId="0" fontId="20" fillId="0" borderId="0" xfId="0" applyFont="1" applyAlignment="1" applyProtection="1">
      <alignment horizontal="center" vertical="center" wrapText="1"/>
      <protection locked="0"/>
    </xf>
    <xf numFmtId="0" fontId="6" fillId="0" borderId="0" xfId="61" applyFont="1" applyBorder="1" applyAlignment="1">
      <alignment vertical="center"/>
      <protection/>
    </xf>
    <xf numFmtId="0" fontId="6" fillId="0" borderId="32" xfId="61" applyFont="1" applyBorder="1" applyAlignment="1">
      <alignment horizontal="left" vertical="center"/>
      <protection/>
    </xf>
    <xf numFmtId="0" fontId="6" fillId="33" borderId="32" xfId="61" applyFont="1" applyFill="1" applyBorder="1" applyAlignment="1">
      <alignment horizontal="center" vertical="center" wrapText="1"/>
      <protection/>
    </xf>
    <xf numFmtId="179" fontId="17" fillId="0" borderId="120" xfId="0" applyNumberFormat="1" applyFont="1" applyFill="1" applyBorder="1" applyAlignment="1">
      <alignment horizontal="right" vertical="center"/>
    </xf>
    <xf numFmtId="182" fontId="7" fillId="0" borderId="146" xfId="0" applyNumberFormat="1" applyFont="1" applyFill="1" applyBorder="1" applyAlignment="1" applyProtection="1">
      <alignment horizontal="right" vertical="center"/>
      <protection/>
    </xf>
    <xf numFmtId="182" fontId="7" fillId="0" borderId="147" xfId="0" applyNumberFormat="1" applyFont="1" applyFill="1" applyBorder="1" applyAlignment="1" applyProtection="1">
      <alignment horizontal="right" vertical="center"/>
      <protection/>
    </xf>
    <xf numFmtId="182" fontId="7" fillId="0" borderId="148" xfId="0" applyNumberFormat="1" applyFont="1" applyFill="1" applyBorder="1" applyAlignment="1" applyProtection="1">
      <alignment horizontal="right" vertical="center"/>
      <protection/>
    </xf>
    <xf numFmtId="182" fontId="7" fillId="0" borderId="146" xfId="0" applyNumberFormat="1" applyFont="1" applyFill="1" applyBorder="1" applyAlignment="1" applyProtection="1">
      <alignment horizontal="right" vertical="center" shrinkToFit="1"/>
      <protection/>
    </xf>
    <xf numFmtId="182" fontId="7" fillId="0" borderId="147" xfId="0" applyNumberFormat="1" applyFont="1" applyFill="1" applyBorder="1" applyAlignment="1" applyProtection="1">
      <alignment horizontal="right" vertical="center" shrinkToFit="1"/>
      <protection/>
    </xf>
    <xf numFmtId="0" fontId="7" fillId="34" borderId="109" xfId="0" applyFont="1" applyFill="1" applyBorder="1" applyAlignment="1" applyProtection="1">
      <alignment vertical="center"/>
      <protection locked="0"/>
    </xf>
    <xf numFmtId="0" fontId="7" fillId="33" borderId="104" xfId="0" applyFont="1" applyFill="1" applyBorder="1" applyAlignment="1" applyProtection="1">
      <alignment vertical="center"/>
      <protection locked="0"/>
    </xf>
    <xf numFmtId="0" fontId="7" fillId="33" borderId="149" xfId="0" applyFont="1" applyFill="1" applyBorder="1" applyAlignment="1" applyProtection="1">
      <alignment vertical="center"/>
      <protection locked="0"/>
    </xf>
    <xf numFmtId="49" fontId="7" fillId="34" borderId="96" xfId="0" applyNumberFormat="1" applyFont="1" applyFill="1" applyBorder="1" applyAlignment="1" applyProtection="1">
      <alignment horizontal="center" vertical="center" wrapText="1"/>
      <protection/>
    </xf>
    <xf numFmtId="0" fontId="7" fillId="0" borderId="149" xfId="0" applyFont="1" applyBorder="1" applyAlignment="1" applyProtection="1">
      <alignment vertical="center"/>
      <protection locked="0"/>
    </xf>
    <xf numFmtId="0" fontId="7" fillId="0" borderId="150" xfId="0" applyFont="1" applyFill="1" applyBorder="1" applyAlignment="1" applyProtection="1">
      <alignment vertical="center"/>
      <protection/>
    </xf>
    <xf numFmtId="0" fontId="7" fillId="0" borderId="111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Alignment="1" applyProtection="1">
      <alignment horizontal="center" vertical="center"/>
      <protection hidden="1"/>
    </xf>
    <xf numFmtId="49" fontId="6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7" borderId="151" xfId="63" applyFont="1" applyFill="1" applyBorder="1" applyAlignment="1" applyProtection="1">
      <alignment horizontal="center" vertical="center"/>
      <protection/>
    </xf>
    <xf numFmtId="0" fontId="6" fillId="7" borderId="152" xfId="63" applyFont="1" applyFill="1" applyBorder="1" applyAlignment="1" applyProtection="1">
      <alignment horizontal="right" vertical="center"/>
      <protection/>
    </xf>
    <xf numFmtId="0" fontId="6" fillId="7" borderId="153" xfId="63" applyFont="1" applyFill="1" applyBorder="1" applyAlignment="1" applyProtection="1">
      <alignment horizontal="center" vertical="center"/>
      <protection/>
    </xf>
    <xf numFmtId="0" fontId="6" fillId="7" borderId="96" xfId="63" applyFont="1" applyFill="1" applyBorder="1" applyAlignment="1" applyProtection="1">
      <alignment horizontal="right" vertical="center"/>
      <protection/>
    </xf>
    <xf numFmtId="0" fontId="7" fillId="13" borderId="151" xfId="63" applyFont="1" applyFill="1" applyBorder="1" applyAlignment="1" applyProtection="1">
      <alignment horizontal="center" vertical="center" wrapText="1"/>
      <protection/>
    </xf>
    <xf numFmtId="0" fontId="6" fillId="7" borderId="154" xfId="63" applyFont="1" applyFill="1" applyBorder="1" applyAlignment="1" applyProtection="1">
      <alignment vertical="center"/>
      <protection/>
    </xf>
    <xf numFmtId="0" fontId="6" fillId="7" borderId="155" xfId="63" applyFont="1" applyFill="1" applyBorder="1" applyAlignment="1" applyProtection="1">
      <alignment vertical="center"/>
      <protection/>
    </xf>
    <xf numFmtId="0" fontId="6" fillId="7" borderId="156" xfId="63" applyFont="1" applyFill="1" applyBorder="1" applyAlignment="1" applyProtection="1">
      <alignment vertical="center"/>
      <protection/>
    </xf>
    <xf numFmtId="0" fontId="6" fillId="7" borderId="157" xfId="63" applyFont="1" applyFill="1" applyBorder="1" applyAlignment="1" applyProtection="1">
      <alignment vertical="center"/>
      <protection/>
    </xf>
    <xf numFmtId="0" fontId="6" fillId="7" borderId="49" xfId="63" applyFont="1" applyFill="1" applyBorder="1" applyAlignment="1" applyProtection="1">
      <alignment horizontal="center" vertical="center" wrapText="1"/>
      <protection/>
    </xf>
    <xf numFmtId="0" fontId="6" fillId="7" borderId="0" xfId="63" applyFont="1" applyFill="1" applyBorder="1" applyAlignment="1" applyProtection="1">
      <alignment horizontal="center" vertical="center" wrapText="1"/>
      <protection/>
    </xf>
    <xf numFmtId="0" fontId="6" fillId="7" borderId="158" xfId="63" applyFont="1" applyFill="1" applyBorder="1" applyAlignment="1" applyProtection="1">
      <alignment horizontal="center" vertical="center" wrapText="1"/>
      <protection/>
    </xf>
    <xf numFmtId="0" fontId="6" fillId="7" borderId="10" xfId="63" applyFont="1" applyFill="1" applyBorder="1" applyAlignment="1" applyProtection="1">
      <alignment horizontal="center" vertical="center" wrapText="1"/>
      <protection/>
    </xf>
    <xf numFmtId="0" fontId="6" fillId="7" borderId="52" xfId="63" applyFont="1" applyFill="1" applyBorder="1" applyAlignment="1" applyProtection="1">
      <alignment horizontal="center" vertical="center" wrapText="1"/>
      <protection/>
    </xf>
    <xf numFmtId="0" fontId="6" fillId="7" borderId="57" xfId="63" applyFont="1" applyFill="1" applyBorder="1" applyAlignment="1" applyProtection="1">
      <alignment horizontal="center" vertical="center" wrapText="1"/>
      <protection/>
    </xf>
    <xf numFmtId="0" fontId="6" fillId="7" borderId="11" xfId="63" applyFont="1" applyFill="1" applyBorder="1" applyAlignment="1" applyProtection="1">
      <alignment vertical="center"/>
      <protection/>
    </xf>
    <xf numFmtId="0" fontId="6" fillId="7" borderId="11" xfId="63" applyFont="1" applyFill="1" applyBorder="1" applyAlignment="1" applyProtection="1">
      <alignment horizontal="right" vertical="center"/>
      <protection/>
    </xf>
    <xf numFmtId="0" fontId="6" fillId="7" borderId="39" xfId="63" applyFont="1" applyFill="1" applyBorder="1" applyAlignment="1" applyProtection="1">
      <alignment horizontal="right" vertical="center" wrapText="1"/>
      <protection/>
    </xf>
    <xf numFmtId="0" fontId="6" fillId="7" borderId="11" xfId="63" applyFont="1" applyFill="1" applyBorder="1" applyAlignment="1" applyProtection="1">
      <alignment horizontal="right" vertical="center" wrapText="1"/>
      <protection/>
    </xf>
    <xf numFmtId="0" fontId="6" fillId="7" borderId="14" xfId="63" applyFont="1" applyFill="1" applyBorder="1" applyAlignment="1" applyProtection="1">
      <alignment horizontal="right" vertical="center" wrapText="1"/>
      <protection/>
    </xf>
    <xf numFmtId="0" fontId="6" fillId="7" borderId="128" xfId="63" applyFont="1" applyFill="1" applyBorder="1" applyAlignment="1" applyProtection="1">
      <alignment horizontal="right" vertical="center" wrapText="1"/>
      <protection/>
    </xf>
    <xf numFmtId="0" fontId="6" fillId="7" borderId="72" xfId="63" applyFont="1" applyFill="1" applyBorder="1" applyAlignment="1" applyProtection="1">
      <alignment horizontal="center" vertical="center" wrapText="1"/>
      <protection/>
    </xf>
    <xf numFmtId="0" fontId="6" fillId="7" borderId="159" xfId="63" applyFont="1" applyFill="1" applyBorder="1" applyAlignment="1" applyProtection="1">
      <alignment horizontal="center" vertical="center" wrapText="1"/>
      <protection/>
    </xf>
    <xf numFmtId="0" fontId="6" fillId="7" borderId="134" xfId="0" applyFont="1" applyFill="1" applyBorder="1" applyAlignment="1" applyProtection="1">
      <alignment horizontal="center" vertical="center" wrapText="1"/>
      <protection/>
    </xf>
    <xf numFmtId="0" fontId="6" fillId="7" borderId="119" xfId="63" applyFont="1" applyFill="1" applyBorder="1" applyAlignment="1" applyProtection="1">
      <alignment vertical="center"/>
      <protection/>
    </xf>
    <xf numFmtId="0" fontId="6" fillId="7" borderId="119" xfId="63" applyFont="1" applyFill="1" applyBorder="1" applyAlignment="1" applyProtection="1">
      <alignment horizontal="right" vertical="center"/>
      <protection/>
    </xf>
    <xf numFmtId="0" fontId="6" fillId="7" borderId="135" xfId="63" applyNumberFormat="1" applyFont="1" applyFill="1" applyBorder="1" applyAlignment="1" applyProtection="1">
      <alignment horizontal="right" vertical="center"/>
      <protection/>
    </xf>
    <xf numFmtId="176" fontId="6" fillId="7" borderId="119" xfId="63" applyNumberFormat="1" applyFont="1" applyFill="1" applyBorder="1" applyAlignment="1" applyProtection="1">
      <alignment horizontal="center" vertical="center"/>
      <protection/>
    </xf>
    <xf numFmtId="0" fontId="6" fillId="7" borderId="160" xfId="63" applyNumberFormat="1" applyFont="1" applyFill="1" applyBorder="1" applyAlignment="1" applyProtection="1">
      <alignment horizontal="right" vertical="center"/>
      <protection/>
    </xf>
    <xf numFmtId="0" fontId="6" fillId="7" borderId="120" xfId="63" applyNumberFormat="1" applyFont="1" applyFill="1" applyBorder="1" applyAlignment="1" applyProtection="1">
      <alignment horizontal="right" vertical="center"/>
      <protection/>
    </xf>
    <xf numFmtId="0" fontId="6" fillId="0" borderId="40" xfId="61" applyFont="1" applyBorder="1" applyAlignment="1">
      <alignment vertical="center"/>
      <protection/>
    </xf>
    <xf numFmtId="0" fontId="6" fillId="0" borderId="40" xfId="61" applyFont="1" applyBorder="1" applyAlignment="1">
      <alignment horizontal="left" vertical="top"/>
      <protection/>
    </xf>
    <xf numFmtId="0" fontId="6" fillId="0" borderId="72" xfId="63" applyFont="1" applyBorder="1" applyAlignment="1" applyProtection="1">
      <alignment horizontal="right" vertical="center"/>
      <protection locked="0"/>
    </xf>
    <xf numFmtId="0" fontId="6" fillId="0" borderId="73" xfId="63" applyFont="1" applyBorder="1" applyAlignment="1" applyProtection="1">
      <alignment horizontal="center" vertical="center"/>
      <protection locked="0"/>
    </xf>
    <xf numFmtId="0" fontId="6" fillId="0" borderId="161" xfId="63" applyFont="1" applyBorder="1" applyAlignment="1" applyProtection="1">
      <alignment horizontal="center" vertical="center"/>
      <protection locked="0"/>
    </xf>
    <xf numFmtId="0" fontId="6" fillId="0" borderId="162" xfId="63" applyFont="1" applyBorder="1" applyAlignment="1" applyProtection="1">
      <alignment horizontal="right" vertical="center"/>
      <protection locked="0"/>
    </xf>
    <xf numFmtId="0" fontId="6" fillId="0" borderId="158" xfId="63" applyFont="1" applyBorder="1" applyAlignment="1" applyProtection="1">
      <alignment vertical="center"/>
      <protection locked="0"/>
    </xf>
    <xf numFmtId="0" fontId="6" fillId="0" borderId="15" xfId="63" applyFont="1" applyBorder="1" applyAlignment="1" applyProtection="1">
      <alignment horizontal="center" vertical="center"/>
      <protection locked="0"/>
    </xf>
    <xf numFmtId="190" fontId="17" fillId="0" borderId="38" xfId="0" applyNumberFormat="1" applyFont="1" applyBorder="1" applyAlignment="1" applyProtection="1">
      <alignment horizontal="right" vertical="center"/>
      <protection locked="0"/>
    </xf>
    <xf numFmtId="190" fontId="17" fillId="0" borderId="138" xfId="0" applyNumberFormat="1" applyFont="1" applyBorder="1" applyAlignment="1" applyProtection="1">
      <alignment horizontal="right" vertical="center"/>
      <protection locked="0"/>
    </xf>
    <xf numFmtId="185" fontId="17" fillId="0" borderId="97" xfId="0" applyNumberFormat="1" applyFont="1" applyBorder="1" applyAlignment="1" applyProtection="1">
      <alignment horizontal="right" vertical="center"/>
      <protection locked="0"/>
    </xf>
    <xf numFmtId="49" fontId="6" fillId="36" borderId="141" xfId="0" applyNumberFormat="1" applyFont="1" applyFill="1" applyBorder="1" applyAlignment="1" applyProtection="1">
      <alignment horizontal="right" vertical="center" shrinkToFit="1"/>
      <protection locked="0"/>
    </xf>
    <xf numFmtId="0" fontId="6" fillId="0" borderId="0" xfId="0" applyFont="1" applyFill="1" applyBorder="1" applyAlignment="1" applyProtection="1">
      <alignment vertical="top" wrapText="1" shrinkToFit="1"/>
      <protection locked="0"/>
    </xf>
    <xf numFmtId="0" fontId="7" fillId="0" borderId="38" xfId="0" applyFont="1" applyFill="1" applyBorder="1" applyAlignment="1" applyProtection="1">
      <alignment vertical="center"/>
      <protection/>
    </xf>
    <xf numFmtId="0" fontId="6" fillId="0" borderId="32" xfId="61" applyFont="1" applyBorder="1" applyAlignment="1">
      <alignment horizontal="center" vertical="center"/>
      <protection/>
    </xf>
    <xf numFmtId="0" fontId="6" fillId="33" borderId="32" xfId="61" applyFont="1" applyFill="1" applyBorder="1" applyAlignment="1">
      <alignment horizontal="center" vertical="center"/>
      <protection/>
    </xf>
    <xf numFmtId="0" fontId="7" fillId="0" borderId="163" xfId="0" applyFont="1" applyFill="1" applyBorder="1" applyAlignment="1" applyProtection="1">
      <alignment horizontal="center" vertical="center"/>
      <protection locked="0"/>
    </xf>
    <xf numFmtId="0" fontId="7" fillId="0" borderId="164" xfId="0" applyFont="1" applyFill="1" applyBorder="1" applyAlignment="1" applyProtection="1">
      <alignment horizontal="center" vertical="center"/>
      <protection locked="0"/>
    </xf>
    <xf numFmtId="0" fontId="6" fillId="13" borderId="80" xfId="63" applyFont="1" applyFill="1" applyBorder="1" applyAlignment="1" applyProtection="1">
      <alignment horizontal="center" vertical="center"/>
      <protection/>
    </xf>
    <xf numFmtId="0" fontId="6" fillId="13" borderId="57" xfId="63" applyFont="1" applyFill="1" applyBorder="1" applyAlignment="1" applyProtection="1">
      <alignment horizontal="center" vertical="center" wrapText="1"/>
      <protection/>
    </xf>
    <xf numFmtId="0" fontId="6" fillId="13" borderId="80" xfId="63" applyFont="1" applyFill="1" applyBorder="1" applyAlignment="1" applyProtection="1">
      <alignment horizontal="center" vertical="center" wrapText="1"/>
      <protection/>
    </xf>
    <xf numFmtId="176" fontId="6" fillId="13" borderId="103" xfId="63" applyNumberFormat="1" applyFont="1" applyFill="1" applyBorder="1" applyAlignment="1" applyProtection="1">
      <alignment horizontal="center" vertical="center"/>
      <protection/>
    </xf>
    <xf numFmtId="0" fontId="6" fillId="34" borderId="143" xfId="0" applyFont="1" applyFill="1" applyBorder="1" applyAlignment="1" applyProtection="1">
      <alignment horizontal="center" vertical="center"/>
      <protection locked="0"/>
    </xf>
    <xf numFmtId="0" fontId="6" fillId="0" borderId="32" xfId="63" applyFont="1" applyBorder="1" applyAlignment="1">
      <alignment horizontal="center" vertical="center"/>
      <protection/>
    </xf>
    <xf numFmtId="0" fontId="12" fillId="33" borderId="143" xfId="63" applyFont="1" applyFill="1" applyBorder="1" applyAlignment="1">
      <alignment horizontal="center" vertical="center"/>
      <protection/>
    </xf>
    <xf numFmtId="0" fontId="6" fillId="0" borderId="142" xfId="63" applyFont="1" applyBorder="1" applyAlignment="1">
      <alignment horizontal="center" vertical="center"/>
      <protection/>
    </xf>
    <xf numFmtId="0" fontId="6" fillId="34" borderId="15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21" fillId="0" borderId="165" xfId="0" applyFont="1" applyFill="1" applyBorder="1" applyAlignment="1">
      <alignment horizontal="right" vertical="center" wrapText="1"/>
    </xf>
    <xf numFmtId="0" fontId="21" fillId="0" borderId="166" xfId="0" applyFont="1" applyFill="1" applyBorder="1" applyAlignment="1">
      <alignment horizontal="right" vertical="center" wrapText="1"/>
    </xf>
    <xf numFmtId="0" fontId="17" fillId="34" borderId="167" xfId="0" applyFont="1" applyFill="1" applyBorder="1" applyAlignment="1" applyProtection="1">
      <alignment horizontal="center" vertical="center"/>
      <protection locked="0"/>
    </xf>
    <xf numFmtId="0" fontId="17" fillId="34" borderId="168" xfId="0" applyFont="1" applyFill="1" applyBorder="1" applyAlignment="1" applyProtection="1">
      <alignment horizontal="center" vertical="center"/>
      <protection locked="0"/>
    </xf>
    <xf numFmtId="0" fontId="17" fillId="0" borderId="117" xfId="0" applyFont="1" applyFill="1" applyBorder="1" applyAlignment="1">
      <alignment horizontal="right" vertical="center" wrapText="1"/>
    </xf>
    <xf numFmtId="0" fontId="17" fillId="34" borderId="151" xfId="0" applyFont="1" applyFill="1" applyBorder="1" applyAlignment="1" applyProtection="1">
      <alignment vertical="center"/>
      <protection locked="0"/>
    </xf>
    <xf numFmtId="0" fontId="17" fillId="34" borderId="26" xfId="0" applyFont="1" applyFill="1" applyBorder="1" applyAlignment="1" applyProtection="1">
      <alignment horizontal="center" vertical="center"/>
      <protection locked="0"/>
    </xf>
    <xf numFmtId="0" fontId="17" fillId="34" borderId="169" xfId="0" applyFont="1" applyFill="1" applyBorder="1" applyAlignment="1" applyProtection="1">
      <alignment horizontal="center" vertical="center"/>
      <protection locked="0"/>
    </xf>
    <xf numFmtId="0" fontId="17" fillId="0" borderId="115" xfId="0" applyFont="1" applyFill="1" applyBorder="1" applyAlignment="1">
      <alignment horizontal="right" vertical="center" wrapText="1"/>
    </xf>
    <xf numFmtId="0" fontId="17" fillId="33" borderId="153" xfId="63" applyFont="1" applyFill="1" applyBorder="1" applyAlignment="1">
      <alignment horizontal="center" vertical="center" wrapText="1"/>
      <protection/>
    </xf>
    <xf numFmtId="0" fontId="24" fillId="0" borderId="141" xfId="0" applyFont="1" applyBorder="1" applyAlignment="1" applyProtection="1">
      <alignment vertical="center"/>
      <protection locked="0"/>
    </xf>
    <xf numFmtId="49" fontId="17" fillId="34" borderId="170" xfId="0" applyNumberFormat="1" applyFont="1" applyFill="1" applyBorder="1" applyAlignment="1" applyProtection="1">
      <alignment horizontal="center" vertical="center" wrapText="1"/>
      <protection locked="0"/>
    </xf>
    <xf numFmtId="176" fontId="17" fillId="0" borderId="171" xfId="0" applyNumberFormat="1" applyFont="1" applyBorder="1" applyAlignment="1" applyProtection="1">
      <alignment horizontal="right" vertical="center"/>
      <protection locked="0"/>
    </xf>
    <xf numFmtId="0" fontId="6" fillId="33" borderId="27" xfId="61" applyFont="1" applyFill="1" applyBorder="1" applyAlignment="1">
      <alignment horizontal="center" vertical="center" wrapText="1"/>
      <protection/>
    </xf>
    <xf numFmtId="0" fontId="6" fillId="33" borderId="72" xfId="61" applyFont="1" applyFill="1" applyBorder="1" applyAlignment="1">
      <alignment horizontal="center" vertical="center" wrapText="1"/>
      <protection/>
    </xf>
    <xf numFmtId="0" fontId="6" fillId="33" borderId="14" xfId="61" applyFont="1" applyFill="1" applyBorder="1" applyAlignment="1">
      <alignment horizontal="center" vertical="center" wrapText="1"/>
      <protection/>
    </xf>
    <xf numFmtId="0" fontId="6" fillId="0" borderId="172" xfId="61" applyFont="1" applyBorder="1" applyAlignment="1">
      <alignment vertical="center"/>
      <protection/>
    </xf>
    <xf numFmtId="0" fontId="25" fillId="0" borderId="12" xfId="61" applyFont="1" applyBorder="1" applyAlignment="1">
      <alignment vertical="center" wrapText="1"/>
      <protection/>
    </xf>
    <xf numFmtId="0" fontId="25" fillId="0" borderId="0" xfId="61" applyFont="1" applyAlignment="1">
      <alignment horizontal="left" vertical="center"/>
      <protection/>
    </xf>
    <xf numFmtId="49" fontId="7" fillId="33" borderId="108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129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7" fillId="39" borderId="52" xfId="0" applyFont="1" applyFill="1" applyBorder="1" applyAlignment="1" applyProtection="1">
      <alignment horizontal="center" vertical="center" wrapText="1"/>
      <protection locked="0"/>
    </xf>
    <xf numFmtId="0" fontId="7" fillId="0" borderId="71" xfId="0" applyFont="1" applyFill="1" applyBorder="1" applyAlignment="1" applyProtection="1">
      <alignment horizontal="left" vertical="center" wrapText="1"/>
      <protection/>
    </xf>
    <xf numFmtId="0" fontId="7" fillId="0" borderId="71" xfId="0" applyFont="1" applyFill="1" applyBorder="1" applyAlignment="1" applyProtection="1">
      <alignment vertical="center"/>
      <protection/>
    </xf>
    <xf numFmtId="0" fontId="7" fillId="0" borderId="150" xfId="0" applyFont="1" applyFill="1" applyBorder="1" applyAlignment="1" applyProtection="1">
      <alignment vertical="center" wrapText="1"/>
      <protection/>
    </xf>
    <xf numFmtId="0" fontId="7" fillId="0" borderId="111" xfId="0" applyFont="1" applyFill="1" applyBorder="1" applyAlignment="1" applyProtection="1">
      <alignment vertical="center" wrapText="1"/>
      <protection/>
    </xf>
    <xf numFmtId="182" fontId="7" fillId="0" borderId="148" xfId="0" applyNumberFormat="1" applyFont="1" applyFill="1" applyBorder="1" applyAlignment="1" applyProtection="1">
      <alignment horizontal="right" vertical="center" shrinkToFit="1"/>
      <protection/>
    </xf>
    <xf numFmtId="177" fontId="7" fillId="0" borderId="103" xfId="0" applyNumberFormat="1" applyFont="1" applyFill="1" applyBorder="1" applyAlignment="1" applyProtection="1">
      <alignment horizontal="right" vertical="center"/>
      <protection/>
    </xf>
    <xf numFmtId="0" fontId="7" fillId="0" borderId="88" xfId="0" applyFont="1" applyFill="1" applyBorder="1" applyAlignment="1" applyProtection="1">
      <alignment vertical="center"/>
      <protection locked="0"/>
    </xf>
    <xf numFmtId="0" fontId="6" fillId="37" borderId="46" xfId="0" applyFont="1" applyFill="1" applyBorder="1" applyAlignment="1" applyProtection="1">
      <alignment horizontal="center" vertical="center" shrinkToFit="1"/>
      <protection locked="0"/>
    </xf>
    <xf numFmtId="0" fontId="7" fillId="0" borderId="173" xfId="0" applyFont="1" applyFill="1" applyBorder="1" applyAlignment="1" applyProtection="1">
      <alignment horizontal="center" vertical="center" wrapText="1"/>
      <protection locked="0"/>
    </xf>
    <xf numFmtId="0" fontId="7" fillId="0" borderId="80" xfId="0" applyFont="1" applyFill="1" applyBorder="1" applyAlignment="1" applyProtection="1">
      <alignment horizontal="center" vertical="center"/>
      <protection locked="0"/>
    </xf>
    <xf numFmtId="0" fontId="7" fillId="0" borderId="40" xfId="0" applyFont="1" applyFill="1" applyBorder="1" applyAlignment="1" applyProtection="1">
      <alignment horizontal="center" vertical="center"/>
      <protection locked="0"/>
    </xf>
    <xf numFmtId="184" fontId="7" fillId="0" borderId="173" xfId="0" applyNumberFormat="1" applyFont="1" applyBorder="1" applyAlignment="1" applyProtection="1">
      <alignment horizontal="center" vertical="center"/>
      <protection locked="0"/>
    </xf>
    <xf numFmtId="184" fontId="7" fillId="0" borderId="174" xfId="0" applyNumberFormat="1" applyFont="1" applyBorder="1" applyAlignment="1" applyProtection="1">
      <alignment horizontal="center" vertical="center"/>
      <protection locked="0"/>
    </xf>
    <xf numFmtId="184" fontId="7" fillId="0" borderId="33" xfId="0" applyNumberFormat="1" applyFont="1" applyBorder="1" applyAlignment="1" applyProtection="1">
      <alignment horizontal="center" vertical="center"/>
      <protection locked="0"/>
    </xf>
    <xf numFmtId="0" fontId="7" fillId="0" borderId="40" xfId="0" applyFont="1" applyBorder="1" applyAlignment="1" applyProtection="1">
      <alignment horizontal="center" vertical="center"/>
      <protection locked="0"/>
    </xf>
    <xf numFmtId="0" fontId="7" fillId="0" borderId="175" xfId="0" applyFont="1" applyBorder="1" applyAlignment="1" applyProtection="1">
      <alignment horizontal="center" vertical="center"/>
      <protection locked="0"/>
    </xf>
    <xf numFmtId="184" fontId="7" fillId="0" borderId="176" xfId="0" applyNumberFormat="1" applyFont="1" applyBorder="1" applyAlignment="1" applyProtection="1">
      <alignment horizontal="center" vertical="center"/>
      <protection locked="0"/>
    </xf>
    <xf numFmtId="0" fontId="7" fillId="0" borderId="177" xfId="0" applyFont="1" applyBorder="1" applyAlignment="1" applyProtection="1">
      <alignment horizontal="center" vertical="center"/>
      <protection locked="0"/>
    </xf>
    <xf numFmtId="0" fontId="7" fillId="0" borderId="178" xfId="0" applyFont="1" applyFill="1" applyBorder="1" applyAlignment="1" applyProtection="1">
      <alignment horizontal="center" vertical="center"/>
      <protection locked="0"/>
    </xf>
    <xf numFmtId="184" fontId="7" fillId="0" borderId="40" xfId="0" applyNumberFormat="1" applyFont="1" applyBorder="1" applyAlignment="1" applyProtection="1">
      <alignment horizontal="center" vertical="center"/>
      <protection locked="0"/>
    </xf>
    <xf numFmtId="184" fontId="7" fillId="0" borderId="175" xfId="0" applyNumberFormat="1" applyFont="1" applyBorder="1" applyAlignment="1" applyProtection="1">
      <alignment horizontal="center" vertical="center"/>
      <protection locked="0"/>
    </xf>
    <xf numFmtId="0" fontId="7" fillId="0" borderId="176" xfId="0" applyFont="1" applyBorder="1" applyAlignment="1" applyProtection="1">
      <alignment horizontal="center" vertical="center"/>
      <protection locked="0"/>
    </xf>
    <xf numFmtId="0" fontId="7" fillId="0" borderId="95" xfId="0" applyFont="1" applyFill="1" applyBorder="1" applyAlignment="1" applyProtection="1">
      <alignment vertical="center" wrapText="1"/>
      <protection/>
    </xf>
    <xf numFmtId="184" fontId="7" fillId="0" borderId="102" xfId="0" applyNumberFormat="1" applyFont="1" applyFill="1" applyBorder="1" applyAlignment="1" applyProtection="1">
      <alignment vertical="center" wrapText="1"/>
      <protection/>
    </xf>
    <xf numFmtId="0" fontId="7" fillId="0" borderId="173" xfId="0" applyFont="1" applyFill="1" applyBorder="1" applyAlignment="1" applyProtection="1">
      <alignment vertical="center" wrapText="1"/>
      <protection/>
    </xf>
    <xf numFmtId="0" fontId="7" fillId="0" borderId="104" xfId="0" applyFont="1" applyFill="1" applyBorder="1" applyAlignment="1" applyProtection="1">
      <alignment horizontal="center" vertical="center" wrapText="1"/>
      <protection/>
    </xf>
    <xf numFmtId="0" fontId="7" fillId="0" borderId="94" xfId="0" applyFont="1" applyFill="1" applyBorder="1" applyAlignment="1" applyProtection="1">
      <alignment vertical="center"/>
      <protection/>
    </xf>
    <xf numFmtId="0" fontId="7" fillId="0" borderId="52" xfId="0" applyFont="1" applyFill="1" applyBorder="1" applyAlignment="1" applyProtection="1">
      <alignment vertical="center" wrapText="1"/>
      <protection/>
    </xf>
    <xf numFmtId="0" fontId="7" fillId="0" borderId="152" xfId="0" applyFont="1" applyFill="1" applyBorder="1" applyAlignment="1" applyProtection="1">
      <alignment vertical="center" wrapText="1"/>
      <protection/>
    </xf>
    <xf numFmtId="177" fontId="7" fillId="0" borderId="36" xfId="0" applyNumberFormat="1" applyFont="1" applyFill="1" applyBorder="1" applyAlignment="1" applyProtection="1">
      <alignment horizontal="center" vertical="center" shrinkToFit="1"/>
      <protection/>
    </xf>
    <xf numFmtId="0" fontId="7" fillId="0" borderId="179" xfId="0" applyFont="1" applyFill="1" applyBorder="1" applyAlignment="1" applyProtection="1">
      <alignment vertical="center"/>
      <protection/>
    </xf>
    <xf numFmtId="0" fontId="7" fillId="0" borderId="179" xfId="0" applyNumberFormat="1" applyFont="1" applyFill="1" applyBorder="1" applyAlignment="1" applyProtection="1">
      <alignment vertical="center" wrapText="1"/>
      <protection/>
    </xf>
    <xf numFmtId="0" fontId="6" fillId="0" borderId="108" xfId="63" applyFont="1" applyFill="1" applyBorder="1" applyAlignment="1" applyProtection="1">
      <alignment horizontal="center" vertical="center"/>
      <protection locked="0"/>
    </xf>
    <xf numFmtId="0" fontId="6" fillId="0" borderId="32" xfId="63" applyFont="1" applyFill="1" applyBorder="1" applyAlignment="1" applyProtection="1">
      <alignment horizontal="center" vertical="center"/>
      <protection locked="0"/>
    </xf>
    <xf numFmtId="0" fontId="6" fillId="0" borderId="38" xfId="63" applyFont="1" applyFill="1" applyBorder="1" applyAlignment="1" applyProtection="1">
      <alignment horizontal="center" vertical="center"/>
      <protection locked="0"/>
    </xf>
    <xf numFmtId="0" fontId="17" fillId="34" borderId="180" xfId="0" applyFont="1" applyFill="1" applyBorder="1" applyAlignment="1" applyProtection="1">
      <alignment horizontal="center" vertical="center"/>
      <protection locked="0"/>
    </xf>
    <xf numFmtId="0" fontId="17" fillId="34" borderId="0" xfId="0" applyFont="1" applyFill="1" applyBorder="1" applyAlignment="1" applyProtection="1">
      <alignment horizontal="center" vertical="center"/>
      <protection locked="0"/>
    </xf>
    <xf numFmtId="0" fontId="17" fillId="0" borderId="135" xfId="0" applyFont="1" applyBorder="1" applyAlignment="1" applyProtection="1">
      <alignment vertical="center"/>
      <protection locked="0"/>
    </xf>
    <xf numFmtId="0" fontId="17" fillId="34" borderId="181" xfId="63" applyFont="1" applyFill="1" applyBorder="1" applyAlignment="1">
      <alignment horizontal="center" vertical="center" wrapText="1"/>
      <protection/>
    </xf>
    <xf numFmtId="0" fontId="21" fillId="34" borderId="128" xfId="0" applyFont="1" applyFill="1" applyBorder="1" applyAlignment="1">
      <alignment horizontal="center" vertical="center" wrapText="1"/>
    </xf>
    <xf numFmtId="184" fontId="17" fillId="0" borderId="120" xfId="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horizontal="right" vertical="top"/>
      <protection locked="0"/>
    </xf>
    <xf numFmtId="0" fontId="21" fillId="0" borderId="0" xfId="0" applyFont="1" applyAlignment="1" applyProtection="1">
      <alignment horizontal="center" vertical="top"/>
      <protection locked="0"/>
    </xf>
    <xf numFmtId="0" fontId="21" fillId="0" borderId="0" xfId="0" applyFont="1" applyFill="1" applyBorder="1" applyAlignment="1" applyProtection="1">
      <alignment vertical="top" wrapText="1"/>
      <protection/>
    </xf>
    <xf numFmtId="176" fontId="17" fillId="0" borderId="135" xfId="0" applyNumberFormat="1" applyFont="1" applyBorder="1" applyAlignment="1" applyProtection="1">
      <alignment horizontal="right" vertical="center"/>
      <protection locked="0"/>
    </xf>
    <xf numFmtId="49" fontId="17" fillId="34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82" xfId="0" applyFont="1" applyBorder="1" applyAlignment="1" applyProtection="1">
      <alignment vertical="center"/>
      <protection locked="0"/>
    </xf>
    <xf numFmtId="49" fontId="17" fillId="34" borderId="15" xfId="0" applyNumberFormat="1" applyFont="1" applyFill="1" applyBorder="1" applyAlignment="1" applyProtection="1">
      <alignment horizontal="center" vertical="center" wrapText="1"/>
      <protection/>
    </xf>
    <xf numFmtId="49" fontId="17" fillId="34" borderId="183" xfId="0" applyNumberFormat="1" applyFont="1" applyFill="1" applyBorder="1" applyAlignment="1" applyProtection="1">
      <alignment horizontal="center" vertical="center" wrapText="1"/>
      <protection/>
    </xf>
    <xf numFmtId="0" fontId="17" fillId="0" borderId="184" xfId="0" applyFont="1" applyBorder="1" applyAlignment="1" applyProtection="1">
      <alignment vertical="center"/>
      <protection locked="0"/>
    </xf>
    <xf numFmtId="176" fontId="17" fillId="0" borderId="185" xfId="0" applyNumberFormat="1" applyFont="1" applyBorder="1" applyAlignment="1" applyProtection="1">
      <alignment horizontal="right" vertical="center"/>
      <protection locked="0"/>
    </xf>
    <xf numFmtId="0" fontId="7" fillId="0" borderId="34" xfId="0" applyFont="1" applyFill="1" applyBorder="1" applyAlignment="1" applyProtection="1">
      <alignment vertical="center"/>
      <protection locked="0"/>
    </xf>
    <xf numFmtId="182" fontId="7" fillId="0" borderId="111" xfId="0" applyNumberFormat="1" applyFont="1" applyFill="1" applyBorder="1" applyAlignment="1" applyProtection="1">
      <alignment horizontal="center" vertical="center"/>
      <protection/>
    </xf>
    <xf numFmtId="0" fontId="7" fillId="0" borderId="34" xfId="0" applyFont="1" applyBorder="1" applyAlignment="1" applyProtection="1">
      <alignment vertical="center"/>
      <protection locked="0"/>
    </xf>
    <xf numFmtId="182" fontId="6" fillId="34" borderId="12" xfId="0" applyNumberFormat="1" applyFont="1" applyFill="1" applyBorder="1" applyAlignment="1">
      <alignment horizontal="center" vertical="center" wrapText="1"/>
    </xf>
    <xf numFmtId="0" fontId="6" fillId="0" borderId="0" xfId="61" applyFont="1" applyBorder="1" applyAlignment="1">
      <alignment horizontal="left" vertical="center"/>
      <protection/>
    </xf>
    <xf numFmtId="0" fontId="6" fillId="0" borderId="14" xfId="61" applyFont="1" applyFill="1" applyBorder="1" applyAlignment="1" applyProtection="1">
      <alignment vertical="center"/>
      <protection locked="0"/>
    </xf>
    <xf numFmtId="0" fontId="6" fillId="0" borderId="186" xfId="61" applyFont="1" applyFill="1" applyBorder="1" applyAlignment="1" applyProtection="1">
      <alignment vertical="center"/>
      <protection locked="0"/>
    </xf>
    <xf numFmtId="0" fontId="6" fillId="0" borderId="17" xfId="61" applyFont="1" applyFill="1" applyBorder="1" applyAlignment="1" applyProtection="1">
      <alignment vertical="center"/>
      <protection locked="0"/>
    </xf>
    <xf numFmtId="0" fontId="6" fillId="0" borderId="187" xfId="61" applyFont="1" applyFill="1" applyBorder="1" applyAlignment="1" applyProtection="1">
      <alignment vertical="center"/>
      <protection locked="0"/>
    </xf>
    <xf numFmtId="0" fontId="6" fillId="0" borderId="188" xfId="61" applyFont="1" applyFill="1" applyBorder="1" applyAlignment="1" applyProtection="1">
      <alignment vertical="center"/>
      <protection locked="0"/>
    </xf>
    <xf numFmtId="0" fontId="6" fillId="0" borderId="189" xfId="61" applyFont="1" applyFill="1" applyBorder="1" applyAlignment="1" applyProtection="1">
      <alignment vertical="center"/>
      <protection locked="0"/>
    </xf>
    <xf numFmtId="0" fontId="6" fillId="0" borderId="190" xfId="61" applyFont="1" applyBorder="1" applyAlignment="1">
      <alignment horizontal="left" vertical="top"/>
      <protection/>
    </xf>
    <xf numFmtId="184" fontId="17" fillId="0" borderId="38" xfId="0" applyNumberFormat="1" applyFont="1" applyBorder="1" applyAlignment="1" applyProtection="1">
      <alignment horizontal="right" vertical="center"/>
      <protection locked="0"/>
    </xf>
    <xf numFmtId="0" fontId="7" fillId="0" borderId="40" xfId="0" applyFont="1" applyFill="1" applyBorder="1" applyAlignment="1" applyProtection="1">
      <alignment horizontal="right" vertical="center" wrapText="1"/>
      <protection/>
    </xf>
    <xf numFmtId="179" fontId="7" fillId="0" borderId="95" xfId="0" applyNumberFormat="1" applyFont="1" applyFill="1" applyBorder="1" applyAlignment="1" applyProtection="1">
      <alignment horizontal="right" vertical="center" wrapText="1"/>
      <protection/>
    </xf>
    <xf numFmtId="0" fontId="7" fillId="0" borderId="191" xfId="0" applyFont="1" applyFill="1" applyBorder="1" applyAlignment="1" applyProtection="1">
      <alignment horizontal="left" vertical="center" wrapText="1"/>
      <protection/>
    </xf>
    <xf numFmtId="0" fontId="7" fillId="0" borderId="111" xfId="0" applyFont="1" applyFill="1" applyBorder="1" applyAlignment="1" applyProtection="1">
      <alignment horizontal="left" vertical="center" wrapText="1"/>
      <protection/>
    </xf>
    <xf numFmtId="0" fontId="7" fillId="0" borderId="34" xfId="0" applyFont="1" applyFill="1" applyBorder="1" applyAlignment="1" applyProtection="1">
      <alignment horizontal="left" vertical="center" wrapText="1"/>
      <protection/>
    </xf>
    <xf numFmtId="0" fontId="7" fillId="33" borderId="152" xfId="0" applyFont="1" applyFill="1" applyBorder="1" applyAlignment="1" applyProtection="1">
      <alignment horizontal="center" vertical="center" wrapText="1"/>
      <protection locked="0"/>
    </xf>
    <xf numFmtId="0" fontId="7" fillId="33" borderId="153" xfId="0" applyFont="1" applyFill="1" applyBorder="1" applyAlignment="1" applyProtection="1">
      <alignment horizontal="center" vertical="center" wrapText="1"/>
      <protection locked="0"/>
    </xf>
    <xf numFmtId="49" fontId="7" fillId="33" borderId="152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53" xfId="0" applyNumberFormat="1" applyFont="1" applyFill="1" applyBorder="1" applyAlignment="1" applyProtection="1">
      <alignment horizontal="center" vertical="center" wrapText="1"/>
      <protection locked="0"/>
    </xf>
    <xf numFmtId="0" fontId="7" fillId="39" borderId="191" xfId="0" applyFont="1" applyFill="1" applyBorder="1" applyAlignment="1" applyProtection="1">
      <alignment horizontal="center" vertical="center" wrapText="1"/>
      <protection locked="0"/>
    </xf>
    <xf numFmtId="0" fontId="7" fillId="39" borderId="111" xfId="0" applyFont="1" applyFill="1" applyBorder="1" applyAlignment="1" applyProtection="1">
      <alignment horizontal="center" vertical="center" wrapText="1"/>
      <protection locked="0"/>
    </xf>
    <xf numFmtId="0" fontId="7" fillId="0" borderId="152" xfId="0" applyFont="1" applyFill="1" applyBorder="1" applyAlignment="1" applyProtection="1">
      <alignment horizontal="center" vertical="center" wrapText="1"/>
      <protection/>
    </xf>
    <xf numFmtId="0" fontId="7" fillId="0" borderId="101" xfId="0" applyFont="1" applyFill="1" applyBorder="1" applyAlignment="1" applyProtection="1">
      <alignment horizontal="center" vertical="center" wrapText="1"/>
      <protection/>
    </xf>
    <xf numFmtId="0" fontId="7" fillId="0" borderId="173" xfId="0" applyFont="1" applyFill="1" applyBorder="1" applyAlignment="1" applyProtection="1">
      <alignment horizontal="center" vertical="center" wrapText="1"/>
      <protection/>
    </xf>
    <xf numFmtId="0" fontId="7" fillId="0" borderId="40" xfId="0" applyFont="1" applyFill="1" applyBorder="1" applyAlignment="1" applyProtection="1">
      <alignment horizontal="center" vertical="center" wrapText="1"/>
      <protection/>
    </xf>
    <xf numFmtId="0" fontId="6" fillId="34" borderId="192" xfId="0" applyFont="1" applyFill="1" applyBorder="1" applyAlignment="1" applyProtection="1">
      <alignment horizontal="center" vertical="center"/>
      <protection locked="0"/>
    </xf>
    <xf numFmtId="0" fontId="6" fillId="34" borderId="179" xfId="0" applyFont="1" applyFill="1" applyBorder="1" applyAlignment="1" applyProtection="1">
      <alignment horizontal="center" vertical="center"/>
      <protection locked="0"/>
    </xf>
    <xf numFmtId="0" fontId="6" fillId="4" borderId="93" xfId="0" applyFont="1" applyFill="1" applyBorder="1" applyAlignment="1" applyProtection="1">
      <alignment horizontal="center" vertical="center" wrapText="1" shrinkToFit="1"/>
      <protection locked="0"/>
    </xf>
    <xf numFmtId="0" fontId="6" fillId="4" borderId="92" xfId="0" applyFont="1" applyFill="1" applyBorder="1" applyAlignment="1" applyProtection="1">
      <alignment horizontal="center" vertical="center" wrapText="1" shrinkToFit="1"/>
      <protection locked="0"/>
    </xf>
    <xf numFmtId="0" fontId="7" fillId="0" borderId="193" xfId="0" applyFont="1" applyFill="1" applyBorder="1" applyAlignment="1" applyProtection="1">
      <alignment horizontal="center" vertical="top" textRotation="255" shrinkToFit="1"/>
      <protection/>
    </xf>
    <xf numFmtId="0" fontId="7" fillId="0" borderId="177" xfId="0" applyFont="1" applyFill="1" applyBorder="1" applyAlignment="1" applyProtection="1">
      <alignment horizontal="center" vertical="top" textRotation="255" shrinkToFit="1"/>
      <protection/>
    </xf>
    <xf numFmtId="0" fontId="6" fillId="4" borderId="194" xfId="0" applyFont="1" applyFill="1" applyBorder="1" applyAlignment="1" applyProtection="1">
      <alignment horizontal="center" vertical="center" textRotation="255" wrapText="1" shrinkToFit="1"/>
      <protection locked="0"/>
    </xf>
    <xf numFmtId="0" fontId="6" fillId="4" borderId="49" xfId="0" applyFont="1" applyFill="1" applyBorder="1" applyAlignment="1" applyProtection="1">
      <alignment horizontal="center" vertical="center" textRotation="255" wrapText="1" shrinkToFit="1"/>
      <protection locked="0"/>
    </xf>
    <xf numFmtId="0" fontId="63" fillId="4" borderId="49" xfId="0" applyFont="1" applyFill="1" applyBorder="1" applyAlignment="1" applyProtection="1">
      <alignment horizontal="center" vertical="center" wrapText="1" shrinkToFit="1"/>
      <protection locked="0"/>
    </xf>
    <xf numFmtId="0" fontId="6" fillId="4" borderId="69" xfId="0" applyFont="1" applyFill="1" applyBorder="1" applyAlignment="1" applyProtection="1">
      <alignment horizontal="center" vertical="center" wrapText="1" shrinkToFit="1"/>
      <protection locked="0"/>
    </xf>
    <xf numFmtId="0" fontId="7" fillId="33" borderId="101" xfId="0" applyFont="1" applyFill="1" applyBorder="1" applyAlignment="1" applyProtection="1">
      <alignment horizontal="center" vertical="center" wrapText="1"/>
      <protection locked="0"/>
    </xf>
    <xf numFmtId="0" fontId="6" fillId="4" borderId="107" xfId="0" applyFont="1" applyFill="1" applyBorder="1" applyAlignment="1" applyProtection="1">
      <alignment horizontal="center" vertical="center" wrapText="1"/>
      <protection locked="0"/>
    </xf>
    <xf numFmtId="0" fontId="6" fillId="4" borderId="55" xfId="0" applyFont="1" applyFill="1" applyBorder="1" applyAlignment="1" applyProtection="1">
      <alignment horizontal="center" vertical="center" wrapText="1"/>
      <protection locked="0"/>
    </xf>
    <xf numFmtId="0" fontId="6" fillId="4" borderId="195" xfId="0" applyFont="1" applyFill="1" applyBorder="1" applyAlignment="1" applyProtection="1">
      <alignment horizontal="center" vertical="center" wrapText="1"/>
      <protection locked="0"/>
    </xf>
    <xf numFmtId="0" fontId="6" fillId="4" borderId="26" xfId="0" applyFont="1" applyFill="1" applyBorder="1" applyAlignment="1" applyProtection="1">
      <alignment horizontal="center" vertical="center" wrapText="1"/>
      <protection locked="0"/>
    </xf>
    <xf numFmtId="0" fontId="6" fillId="4" borderId="49" xfId="0" applyFont="1" applyFill="1" applyBorder="1" applyAlignment="1" applyProtection="1">
      <alignment horizontal="center" vertical="center" wrapText="1"/>
      <protection locked="0"/>
    </xf>
    <xf numFmtId="177" fontId="7" fillId="0" borderId="111" xfId="0" applyNumberFormat="1" applyFont="1" applyFill="1" applyBorder="1" applyAlignment="1" applyProtection="1">
      <alignment horizontal="right" vertical="center"/>
      <protection/>
    </xf>
    <xf numFmtId="177" fontId="7" fillId="0" borderId="34" xfId="0" applyNumberFormat="1" applyFont="1" applyFill="1" applyBorder="1" applyAlignment="1" applyProtection="1">
      <alignment horizontal="right" vertical="center"/>
      <protection/>
    </xf>
    <xf numFmtId="0" fontId="7" fillId="33" borderId="196" xfId="0" applyFont="1" applyFill="1" applyBorder="1" applyAlignment="1" applyProtection="1">
      <alignment horizontal="center" vertical="center" wrapText="1"/>
      <protection locked="0"/>
    </xf>
    <xf numFmtId="0" fontId="7" fillId="33" borderId="148" xfId="0" applyFont="1" applyFill="1" applyBorder="1" applyAlignment="1" applyProtection="1">
      <alignment horizontal="center" vertical="center" wrapText="1"/>
      <protection locked="0"/>
    </xf>
    <xf numFmtId="0" fontId="6" fillId="2" borderId="197" xfId="0" applyFont="1" applyFill="1" applyBorder="1" applyAlignment="1" applyProtection="1">
      <alignment horizontal="center" vertical="top" textRotation="255" shrinkToFit="1"/>
      <protection locked="0"/>
    </xf>
    <xf numFmtId="0" fontId="6" fillId="2" borderId="55" xfId="0" applyFont="1" applyFill="1" applyBorder="1" applyAlignment="1" applyProtection="1">
      <alignment vertical="center" shrinkToFit="1"/>
      <protection locked="0"/>
    </xf>
    <xf numFmtId="0" fontId="6" fillId="2" borderId="195" xfId="0" applyFont="1" applyFill="1" applyBorder="1" applyAlignment="1" applyProtection="1">
      <alignment vertical="center" shrinkToFit="1"/>
      <protection locked="0"/>
    </xf>
    <xf numFmtId="0" fontId="6" fillId="2" borderId="194" xfId="0" applyFont="1" applyFill="1" applyBorder="1" applyAlignment="1" applyProtection="1">
      <alignment horizontal="center" vertical="center" wrapText="1"/>
      <protection locked="0"/>
    </xf>
    <xf numFmtId="0" fontId="6" fillId="2" borderId="49" xfId="0" applyFont="1" applyFill="1" applyBorder="1" applyAlignment="1" applyProtection="1">
      <alignment horizontal="center" vertical="center" wrapText="1"/>
      <protection locked="0"/>
    </xf>
    <xf numFmtId="0" fontId="6" fillId="2" borderId="69" xfId="0" applyFont="1" applyFill="1" applyBorder="1" applyAlignment="1" applyProtection="1">
      <alignment horizontal="center" vertical="center" wrapText="1"/>
      <protection locked="0"/>
    </xf>
    <xf numFmtId="0" fontId="6" fillId="2" borderId="198" xfId="0" applyFont="1" applyFill="1" applyBorder="1" applyAlignment="1" applyProtection="1">
      <alignment horizontal="center" vertical="top" textRotation="255"/>
      <protection locked="0"/>
    </xf>
    <xf numFmtId="0" fontId="6" fillId="2" borderId="53" xfId="0" applyFont="1" applyFill="1" applyBorder="1" applyAlignment="1" applyProtection="1">
      <alignment vertical="center"/>
      <protection locked="0"/>
    </xf>
    <xf numFmtId="0" fontId="6" fillId="2" borderId="199" xfId="0" applyFont="1" applyFill="1" applyBorder="1" applyAlignment="1" applyProtection="1">
      <alignment vertical="center"/>
      <protection locked="0"/>
    </xf>
    <xf numFmtId="0" fontId="6" fillId="2" borderId="200" xfId="0" applyFont="1" applyFill="1" applyBorder="1" applyAlignment="1" applyProtection="1">
      <alignment horizontal="center" vertical="top" textRotation="255"/>
      <protection locked="0"/>
    </xf>
    <xf numFmtId="0" fontId="6" fillId="2" borderId="51" xfId="0" applyFont="1" applyFill="1" applyBorder="1" applyAlignment="1" applyProtection="1">
      <alignment vertical="center"/>
      <protection locked="0"/>
    </xf>
    <xf numFmtId="0" fontId="6" fillId="2" borderId="201" xfId="0" applyFont="1" applyFill="1" applyBorder="1" applyAlignment="1" applyProtection="1">
      <alignment vertical="center"/>
      <protection locked="0"/>
    </xf>
    <xf numFmtId="0" fontId="6" fillId="4" borderId="106" xfId="0" applyFont="1" applyFill="1" applyBorder="1" applyAlignment="1" applyProtection="1">
      <alignment horizontal="center" vertical="center"/>
      <protection locked="0"/>
    </xf>
    <xf numFmtId="0" fontId="6" fillId="4" borderId="51" xfId="0" applyFont="1" applyFill="1" applyBorder="1" applyAlignment="1" applyProtection="1">
      <alignment horizontal="center" vertical="center"/>
      <protection locked="0"/>
    </xf>
    <xf numFmtId="0" fontId="6" fillId="4" borderId="201" xfId="0" applyFont="1" applyFill="1" applyBorder="1" applyAlignment="1" applyProtection="1">
      <alignment horizontal="center" vertical="center"/>
      <protection locked="0"/>
    </xf>
    <xf numFmtId="49" fontId="6" fillId="2" borderId="26" xfId="0" applyNumberFormat="1" applyFont="1" applyFill="1" applyBorder="1" applyAlignment="1" applyProtection="1">
      <alignment horizontal="center" vertical="center"/>
      <protection locked="0"/>
    </xf>
    <xf numFmtId="49" fontId="6" fillId="2" borderId="49" xfId="0" applyNumberFormat="1" applyFont="1" applyFill="1" applyBorder="1" applyAlignment="1" applyProtection="1">
      <alignment horizontal="center" vertical="center"/>
      <protection locked="0"/>
    </xf>
    <xf numFmtId="49" fontId="6" fillId="2" borderId="69" xfId="0" applyNumberFormat="1" applyFont="1" applyFill="1" applyBorder="1" applyAlignment="1" applyProtection="1">
      <alignment horizontal="center" vertical="center"/>
      <protection locked="0"/>
    </xf>
    <xf numFmtId="0" fontId="6" fillId="2" borderId="197" xfId="0" applyFont="1" applyFill="1" applyBorder="1" applyAlignment="1" applyProtection="1">
      <alignment horizontal="center" vertical="top" textRotation="255"/>
      <protection locked="0"/>
    </xf>
    <xf numFmtId="0" fontId="6" fillId="2" borderId="55" xfId="0" applyFont="1" applyFill="1" applyBorder="1" applyAlignment="1" applyProtection="1">
      <alignment vertical="center"/>
      <protection locked="0"/>
    </xf>
    <xf numFmtId="0" fontId="6" fillId="2" borderId="195" xfId="0" applyFont="1" applyFill="1" applyBorder="1" applyAlignment="1" applyProtection="1">
      <alignment vertical="center"/>
      <protection locked="0"/>
    </xf>
    <xf numFmtId="0" fontId="6" fillId="2" borderId="202" xfId="0" applyFont="1" applyFill="1" applyBorder="1" applyAlignment="1" applyProtection="1">
      <alignment horizontal="center" vertical="center" wrapText="1"/>
      <protection locked="0"/>
    </xf>
    <xf numFmtId="0" fontId="6" fillId="2" borderId="203" xfId="0" applyFont="1" applyFill="1" applyBorder="1" applyAlignment="1" applyProtection="1">
      <alignment horizontal="center" vertical="center" wrapText="1"/>
      <protection locked="0"/>
    </xf>
    <xf numFmtId="0" fontId="6" fillId="2" borderId="204" xfId="0" applyFont="1" applyFill="1" applyBorder="1" applyAlignment="1" applyProtection="1">
      <alignment horizontal="center" vertical="center" wrapText="1"/>
      <protection locked="0"/>
    </xf>
    <xf numFmtId="0" fontId="7" fillId="0" borderId="205" xfId="0" applyFont="1" applyFill="1" applyBorder="1" applyAlignment="1" applyProtection="1">
      <alignment horizontal="center" vertical="top" textRotation="255"/>
      <protection/>
    </xf>
    <xf numFmtId="0" fontId="7" fillId="0" borderId="174" xfId="0" applyFont="1" applyFill="1" applyBorder="1" applyAlignment="1" applyProtection="1">
      <alignment horizontal="center" vertical="top" textRotation="255"/>
      <protection/>
    </xf>
    <xf numFmtId="0" fontId="7" fillId="4" borderId="105" xfId="0" applyFont="1" applyFill="1" applyBorder="1" applyAlignment="1" applyProtection="1">
      <alignment horizontal="center" vertical="center" wrapText="1"/>
      <protection locked="0"/>
    </xf>
    <xf numFmtId="0" fontId="7" fillId="4" borderId="53" xfId="0" applyFont="1" applyFill="1" applyBorder="1" applyAlignment="1" applyProtection="1">
      <alignment horizontal="center" vertical="center"/>
      <protection locked="0"/>
    </xf>
    <xf numFmtId="0" fontId="7" fillId="4" borderId="199" xfId="0" applyFont="1" applyFill="1" applyBorder="1" applyAlignment="1" applyProtection="1">
      <alignment horizontal="center" vertical="center"/>
      <protection locked="0"/>
    </xf>
    <xf numFmtId="0" fontId="7" fillId="33" borderId="134" xfId="0" applyFont="1" applyFill="1" applyBorder="1" applyAlignment="1" applyProtection="1">
      <alignment horizontal="center" vertical="center" wrapText="1"/>
      <protection locked="0"/>
    </xf>
    <xf numFmtId="0" fontId="7" fillId="33" borderId="135" xfId="0" applyFont="1" applyFill="1" applyBorder="1" applyAlignment="1" applyProtection="1">
      <alignment horizontal="center" vertical="center" wrapText="1"/>
      <protection locked="0"/>
    </xf>
    <xf numFmtId="0" fontId="7" fillId="33" borderId="123" xfId="0" applyFont="1" applyFill="1" applyBorder="1" applyAlignment="1" applyProtection="1">
      <alignment horizontal="center" vertical="center" wrapText="1"/>
      <protection locked="0"/>
    </xf>
    <xf numFmtId="0" fontId="6" fillId="4" borderId="55" xfId="0" applyFont="1" applyFill="1" applyBorder="1" applyAlignment="1" applyProtection="1">
      <alignment horizontal="center" vertical="center"/>
      <protection locked="0"/>
    </xf>
    <xf numFmtId="0" fontId="6" fillId="4" borderId="195" xfId="0" applyFont="1" applyFill="1" applyBorder="1" applyAlignment="1" applyProtection="1">
      <alignment horizontal="center" vertical="center"/>
      <protection locked="0"/>
    </xf>
    <xf numFmtId="177" fontId="7" fillId="0" borderId="111" xfId="0" applyNumberFormat="1" applyFont="1" applyFill="1" applyBorder="1" applyAlignment="1" applyProtection="1">
      <alignment horizontal="center" vertical="center"/>
      <protection/>
    </xf>
    <xf numFmtId="177" fontId="7" fillId="0" borderId="34" xfId="0" applyNumberFormat="1" applyFont="1" applyFill="1" applyBorder="1" applyAlignment="1" applyProtection="1">
      <alignment horizontal="center" vertical="center"/>
      <protection/>
    </xf>
    <xf numFmtId="0" fontId="6" fillId="7" borderId="194" xfId="0" applyFont="1" applyFill="1" applyBorder="1" applyAlignment="1" applyProtection="1">
      <alignment horizontal="center" vertical="top" textRotation="255" wrapText="1"/>
      <protection locked="0"/>
    </xf>
    <xf numFmtId="0" fontId="6" fillId="7" borderId="49" xfId="0" applyFont="1" applyFill="1" applyBorder="1" applyAlignment="1" applyProtection="1">
      <alignment horizontal="center" vertical="top" textRotation="255" wrapText="1"/>
      <protection locked="0"/>
    </xf>
    <xf numFmtId="0" fontId="6" fillId="7" borderId="206" xfId="0" applyFont="1" applyFill="1" applyBorder="1" applyAlignment="1" applyProtection="1">
      <alignment horizontal="center" vertical="top" textRotation="255" wrapText="1"/>
      <protection locked="0"/>
    </xf>
    <xf numFmtId="0" fontId="7" fillId="0" borderId="207" xfId="0" applyFont="1" applyFill="1" applyBorder="1" applyAlignment="1" applyProtection="1">
      <alignment horizontal="center" vertical="top" textRotation="255"/>
      <protection/>
    </xf>
    <xf numFmtId="0" fontId="7" fillId="0" borderId="175" xfId="0" applyFont="1" applyFill="1" applyBorder="1" applyAlignment="1" applyProtection="1">
      <alignment horizontal="center" vertical="top" textRotation="255"/>
      <protection/>
    </xf>
    <xf numFmtId="49" fontId="7" fillId="33" borderId="135" xfId="0" applyNumberFormat="1" applyFont="1" applyFill="1" applyBorder="1" applyAlignment="1" applyProtection="1">
      <alignment horizontal="center" vertical="center" wrapText="1"/>
      <protection locked="0"/>
    </xf>
    <xf numFmtId="49" fontId="7" fillId="33" borderId="123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208" xfId="0" applyFont="1" applyFill="1" applyBorder="1" applyAlignment="1" applyProtection="1">
      <alignment horizontal="center" vertical="center"/>
      <protection locked="0"/>
    </xf>
    <xf numFmtId="0" fontId="6" fillId="2" borderId="209" xfId="0" applyFont="1" applyFill="1" applyBorder="1" applyAlignment="1" applyProtection="1">
      <alignment horizontal="center" vertical="center"/>
      <protection locked="0"/>
    </xf>
    <xf numFmtId="0" fontId="6" fillId="2" borderId="210" xfId="0" applyFont="1" applyFill="1" applyBorder="1" applyAlignment="1" applyProtection="1">
      <alignment horizontal="center" vertical="center"/>
      <protection locked="0"/>
    </xf>
    <xf numFmtId="0" fontId="6" fillId="7" borderId="69" xfId="0" applyFont="1" applyFill="1" applyBorder="1" applyAlignment="1" applyProtection="1">
      <alignment horizontal="center" vertical="top" textRotation="255" wrapText="1"/>
      <protection locked="0"/>
    </xf>
    <xf numFmtId="49" fontId="7" fillId="33" borderId="134" xfId="0" applyNumberFormat="1" applyFont="1" applyFill="1" applyBorder="1" applyAlignment="1" applyProtection="1">
      <alignment horizontal="center" vertical="center" wrapText="1"/>
      <protection locked="0"/>
    </xf>
    <xf numFmtId="0" fontId="6" fillId="37" borderId="211" xfId="0" applyFont="1" applyFill="1" applyBorder="1" applyAlignment="1" applyProtection="1">
      <alignment horizontal="center" vertical="center" textRotation="255" wrapText="1"/>
      <protection locked="0"/>
    </xf>
    <xf numFmtId="0" fontId="6" fillId="37" borderId="212" xfId="0" applyFont="1" applyFill="1" applyBorder="1" applyAlignment="1" applyProtection="1">
      <alignment horizontal="center" vertical="center" textRotation="255" wrapText="1"/>
      <protection locked="0"/>
    </xf>
    <xf numFmtId="0" fontId="6" fillId="37" borderId="213" xfId="0" applyFont="1" applyFill="1" applyBorder="1" applyAlignment="1" applyProtection="1">
      <alignment horizontal="center" vertical="center" textRotation="255" wrapText="1"/>
      <protection locked="0"/>
    </xf>
    <xf numFmtId="0" fontId="7" fillId="0" borderId="193" xfId="0" applyFont="1" applyFill="1" applyBorder="1" applyAlignment="1" applyProtection="1">
      <alignment horizontal="center" vertical="top" textRotation="255"/>
      <protection/>
    </xf>
    <xf numFmtId="0" fontId="7" fillId="0" borderId="177" xfId="0" applyFont="1" applyFill="1" applyBorder="1" applyAlignment="1" applyProtection="1">
      <alignment horizontal="center" vertical="top" textRotation="255"/>
      <protection/>
    </xf>
    <xf numFmtId="0" fontId="7" fillId="33" borderId="118" xfId="0" applyFont="1" applyFill="1" applyBorder="1" applyAlignment="1" applyProtection="1">
      <alignment horizontal="center" vertical="center" wrapText="1"/>
      <protection locked="0"/>
    </xf>
    <xf numFmtId="0" fontId="7" fillId="33" borderId="119" xfId="0" applyFont="1" applyFill="1" applyBorder="1" applyAlignment="1" applyProtection="1">
      <alignment horizontal="center" vertical="center" wrapText="1"/>
      <protection locked="0"/>
    </xf>
    <xf numFmtId="0" fontId="7" fillId="33" borderId="160" xfId="0" applyFont="1" applyFill="1" applyBorder="1" applyAlignment="1" applyProtection="1">
      <alignment horizontal="center" vertical="center" wrapText="1"/>
      <protection locked="0"/>
    </xf>
    <xf numFmtId="0" fontId="6" fillId="7" borderId="214" xfId="0" applyFont="1" applyFill="1" applyBorder="1" applyAlignment="1" applyProtection="1">
      <alignment horizontal="center" vertical="top" textRotation="255" wrapText="1"/>
      <protection locked="0"/>
    </xf>
    <xf numFmtId="0" fontId="6" fillId="7" borderId="100" xfId="0" applyFont="1" applyFill="1" applyBorder="1" applyAlignment="1" applyProtection="1">
      <alignment horizontal="center" vertical="top" textRotation="255" wrapText="1"/>
      <protection locked="0"/>
    </xf>
    <xf numFmtId="0" fontId="6" fillId="7" borderId="49" xfId="0" applyFont="1" applyFill="1" applyBorder="1" applyAlignment="1" applyProtection="1">
      <alignment horizontal="center" vertical="top" textRotation="255"/>
      <protection locked="0"/>
    </xf>
    <xf numFmtId="0" fontId="6" fillId="7" borderId="49" xfId="0" applyFont="1" applyFill="1" applyBorder="1" applyAlignment="1" applyProtection="1">
      <alignment vertical="top"/>
      <protection locked="0"/>
    </xf>
    <xf numFmtId="0" fontId="6" fillId="7" borderId="69" xfId="0" applyFont="1" applyFill="1" applyBorder="1" applyAlignment="1" applyProtection="1">
      <alignment vertical="top"/>
      <protection locked="0"/>
    </xf>
    <xf numFmtId="0" fontId="7" fillId="33" borderId="146" xfId="0" applyFont="1" applyFill="1" applyBorder="1" applyAlignment="1" applyProtection="1">
      <alignment horizontal="center" vertical="center" wrapText="1"/>
      <protection locked="0"/>
    </xf>
    <xf numFmtId="0" fontId="7" fillId="34" borderId="191" xfId="0" applyFont="1" applyFill="1" applyBorder="1" applyAlignment="1" applyProtection="1">
      <alignment horizontal="center" vertical="center" wrapText="1"/>
      <protection/>
    </xf>
    <xf numFmtId="0" fontId="7" fillId="34" borderId="111" xfId="0" applyFont="1" applyFill="1" applyBorder="1" applyAlignment="1" applyProtection="1">
      <alignment horizontal="center" vertical="center" wrapText="1"/>
      <protection/>
    </xf>
    <xf numFmtId="0" fontId="6" fillId="2" borderId="93" xfId="0" applyFont="1" applyFill="1" applyBorder="1" applyAlignment="1" applyProtection="1">
      <alignment horizontal="center" vertical="center" wrapText="1"/>
      <protection locked="0"/>
    </xf>
    <xf numFmtId="0" fontId="6" fillId="2" borderId="92" xfId="0" applyFont="1" applyFill="1" applyBorder="1" applyAlignment="1" applyProtection="1">
      <alignment horizontal="center" vertical="center" wrapText="1"/>
      <protection locked="0"/>
    </xf>
    <xf numFmtId="0" fontId="6" fillId="2" borderId="215" xfId="0" applyFont="1" applyFill="1" applyBorder="1" applyAlignment="1" applyProtection="1">
      <alignment horizontal="center" vertical="center" wrapText="1"/>
      <protection locked="0"/>
    </xf>
    <xf numFmtId="0" fontId="6" fillId="4" borderId="93" xfId="0" applyFont="1" applyFill="1" applyBorder="1" applyAlignment="1" applyProtection="1">
      <alignment horizontal="center" vertical="center" wrapText="1"/>
      <protection locked="0"/>
    </xf>
    <xf numFmtId="0" fontId="6" fillId="4" borderId="92" xfId="0" applyFont="1" applyFill="1" applyBorder="1" applyAlignment="1" applyProtection="1">
      <alignment horizontal="center" vertical="center" wrapText="1"/>
      <protection locked="0"/>
    </xf>
    <xf numFmtId="0" fontId="6" fillId="4" borderId="215" xfId="0" applyFont="1" applyFill="1" applyBorder="1" applyAlignment="1" applyProtection="1">
      <alignment horizontal="center" vertical="center" wrapText="1"/>
      <protection locked="0"/>
    </xf>
    <xf numFmtId="0" fontId="6" fillId="34" borderId="111" xfId="0" applyFont="1" applyFill="1" applyBorder="1" applyAlignment="1" applyProtection="1">
      <alignment horizontal="center" vertical="center"/>
      <protection locked="0"/>
    </xf>
    <xf numFmtId="0" fontId="6" fillId="4" borderId="216" xfId="0" applyFont="1" applyFill="1" applyBorder="1" applyAlignment="1" applyProtection="1">
      <alignment horizontal="center" vertical="center" wrapText="1"/>
      <protection locked="0"/>
    </xf>
    <xf numFmtId="0" fontId="6" fillId="4" borderId="217" xfId="0" applyFont="1" applyFill="1" applyBorder="1" applyAlignment="1" applyProtection="1">
      <alignment horizontal="center" vertical="center" wrapText="1"/>
      <protection locked="0"/>
    </xf>
    <xf numFmtId="0" fontId="7" fillId="4" borderId="49" xfId="0" applyFont="1" applyFill="1" applyBorder="1" applyAlignment="1" applyProtection="1">
      <alignment horizontal="center" vertical="center" wrapText="1"/>
      <protection locked="0"/>
    </xf>
    <xf numFmtId="0" fontId="7" fillId="4" borderId="69" xfId="0" applyFont="1" applyFill="1" applyBorder="1" applyAlignment="1" applyProtection="1">
      <alignment horizontal="center" vertical="center" wrapText="1"/>
      <protection locked="0"/>
    </xf>
    <xf numFmtId="49" fontId="6" fillId="36" borderId="192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111" xfId="0" applyNumberFormat="1" applyFont="1" applyFill="1" applyBorder="1" applyAlignment="1" applyProtection="1">
      <alignment horizontal="center" vertical="center" shrinkToFit="1"/>
      <protection locked="0"/>
    </xf>
    <xf numFmtId="49" fontId="6" fillId="36" borderId="34" xfId="0" applyNumberFormat="1" applyFont="1" applyFill="1" applyBorder="1" applyAlignment="1" applyProtection="1">
      <alignment horizontal="center" vertical="center" shrinkToFit="1"/>
      <protection locked="0"/>
    </xf>
    <xf numFmtId="177" fontId="7" fillId="0" borderId="149" xfId="0" applyNumberFormat="1" applyFont="1" applyFill="1" applyBorder="1" applyAlignment="1" applyProtection="1">
      <alignment horizontal="right" vertical="center"/>
      <protection/>
    </xf>
    <xf numFmtId="177" fontId="7" fillId="0" borderId="138" xfId="0" applyNumberFormat="1" applyFont="1" applyFill="1" applyBorder="1" applyAlignment="1" applyProtection="1">
      <alignment horizontal="right" vertical="center"/>
      <protection/>
    </xf>
    <xf numFmtId="0" fontId="7" fillId="33" borderId="86" xfId="0" applyFont="1" applyFill="1" applyBorder="1" applyAlignment="1" applyProtection="1">
      <alignment horizontal="center" vertical="center" wrapText="1"/>
      <protection locked="0"/>
    </xf>
    <xf numFmtId="0" fontId="7" fillId="33" borderId="39" xfId="0" applyFont="1" applyFill="1" applyBorder="1" applyAlignment="1" applyProtection="1">
      <alignment horizontal="center" vertical="center" wrapText="1"/>
      <protection locked="0"/>
    </xf>
    <xf numFmtId="0" fontId="6" fillId="4" borderId="106" xfId="0" applyFont="1" applyFill="1" applyBorder="1" applyAlignment="1" applyProtection="1">
      <alignment horizontal="center" vertical="center" wrapText="1"/>
      <protection locked="0"/>
    </xf>
    <xf numFmtId="0" fontId="6" fillId="4" borderId="51" xfId="0" applyFont="1" applyFill="1" applyBorder="1" applyAlignment="1" applyProtection="1">
      <alignment horizontal="center" vertical="center" wrapText="1"/>
      <protection locked="0"/>
    </xf>
    <xf numFmtId="0" fontId="6" fillId="4" borderId="201" xfId="0" applyFont="1" applyFill="1" applyBorder="1" applyAlignment="1" applyProtection="1">
      <alignment horizontal="center" vertical="center" wrapText="1"/>
      <protection locked="0"/>
    </xf>
    <xf numFmtId="0" fontId="7" fillId="34" borderId="133" xfId="0" applyFont="1" applyFill="1" applyBorder="1" applyAlignment="1" applyProtection="1">
      <alignment horizontal="center" vertical="center" wrapText="1"/>
      <protection/>
    </xf>
    <xf numFmtId="0" fontId="7" fillId="34" borderId="71" xfId="0" applyFont="1" applyFill="1" applyBorder="1" applyAlignment="1" applyProtection="1">
      <alignment horizontal="center" vertical="center" wrapText="1"/>
      <protection/>
    </xf>
    <xf numFmtId="177" fontId="7" fillId="0" borderId="15" xfId="0" applyNumberFormat="1" applyFont="1" applyFill="1" applyBorder="1" applyAlignment="1" applyProtection="1">
      <alignment horizontal="right" vertical="center"/>
      <protection/>
    </xf>
    <xf numFmtId="177" fontId="7" fillId="0" borderId="113" xfId="0" applyNumberFormat="1" applyFont="1" applyFill="1" applyBorder="1" applyAlignment="1" applyProtection="1">
      <alignment horizontal="right" vertical="center"/>
      <protection/>
    </xf>
    <xf numFmtId="0" fontId="7" fillId="34" borderId="173" xfId="0" applyFont="1" applyFill="1" applyBorder="1" applyAlignment="1" applyProtection="1">
      <alignment horizontal="center"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25" fillId="33" borderId="27" xfId="61" applyFont="1" applyFill="1" applyBorder="1" applyAlignment="1">
      <alignment horizontal="center" vertical="center" wrapText="1"/>
      <protection/>
    </xf>
    <xf numFmtId="0" fontId="25" fillId="33" borderId="71" xfId="61" applyFont="1" applyFill="1" applyBorder="1" applyAlignment="1">
      <alignment horizontal="center" vertical="center" wrapText="1"/>
      <protection/>
    </xf>
    <xf numFmtId="0" fontId="25" fillId="33" borderId="28" xfId="61" applyFont="1" applyFill="1" applyBorder="1" applyAlignment="1">
      <alignment horizontal="center" vertical="center" wrapText="1"/>
      <protection/>
    </xf>
    <xf numFmtId="0" fontId="25" fillId="33" borderId="14" xfId="61" applyFont="1" applyFill="1" applyBorder="1" applyAlignment="1">
      <alignment horizontal="center" vertical="center" wrapText="1"/>
      <protection/>
    </xf>
    <xf numFmtId="0" fontId="25" fillId="33" borderId="39" xfId="61" applyFont="1" applyFill="1" applyBorder="1" applyAlignment="1">
      <alignment horizontal="center" vertical="center" wrapText="1"/>
      <protection/>
    </xf>
    <xf numFmtId="0" fontId="25" fillId="33" borderId="13" xfId="61" applyFont="1" applyFill="1" applyBorder="1" applyAlignment="1">
      <alignment horizontal="center" vertical="center" wrapText="1"/>
      <protection/>
    </xf>
    <xf numFmtId="0" fontId="7" fillId="33" borderId="14" xfId="61" applyFont="1" applyFill="1" applyBorder="1" applyAlignment="1">
      <alignment horizontal="center" vertical="center" wrapText="1"/>
      <protection/>
    </xf>
    <xf numFmtId="0" fontId="7" fillId="33" borderId="13" xfId="61" applyFont="1" applyFill="1" applyBorder="1" applyAlignment="1">
      <alignment horizontal="center" vertical="center" wrapText="1"/>
      <protection/>
    </xf>
    <xf numFmtId="0" fontId="25" fillId="0" borderId="12" xfId="61" applyFont="1" applyBorder="1" applyAlignment="1">
      <alignment horizontal="left" vertical="center" wrapText="1"/>
      <protection/>
    </xf>
    <xf numFmtId="0" fontId="25" fillId="0" borderId="15" xfId="61" applyFont="1" applyBorder="1" applyAlignment="1">
      <alignment horizontal="left" vertical="center" wrapText="1"/>
      <protection/>
    </xf>
    <xf numFmtId="0" fontId="25" fillId="33" borderId="28" xfId="0" applyFont="1" applyFill="1" applyBorder="1" applyAlignment="1">
      <alignment horizontal="center" vertical="center" wrapText="1"/>
    </xf>
    <xf numFmtId="0" fontId="25" fillId="33" borderId="13" xfId="0" applyFont="1" applyFill="1" applyBorder="1" applyAlignment="1">
      <alignment horizontal="center" vertical="center" wrapText="1"/>
    </xf>
    <xf numFmtId="0" fontId="25" fillId="33" borderId="218" xfId="61" applyFont="1" applyFill="1" applyBorder="1" applyAlignment="1">
      <alignment horizontal="center" vertical="center" wrapText="1"/>
      <protection/>
    </xf>
    <xf numFmtId="0" fontId="25" fillId="33" borderId="187" xfId="61" applyFont="1" applyFill="1" applyBorder="1" applyAlignment="1">
      <alignment horizontal="center" vertical="center" wrapText="1"/>
      <protection/>
    </xf>
    <xf numFmtId="0" fontId="6" fillId="0" borderId="32" xfId="61" applyFont="1" applyBorder="1" applyAlignment="1">
      <alignment horizontal="center" vertical="center"/>
      <protection/>
    </xf>
    <xf numFmtId="0" fontId="6" fillId="33" borderId="32" xfId="61" applyFont="1" applyFill="1" applyBorder="1" applyAlignment="1">
      <alignment horizontal="center" vertical="center"/>
      <protection/>
    </xf>
    <xf numFmtId="0" fontId="6" fillId="33" borderId="12" xfId="61" applyFont="1" applyFill="1" applyBorder="1" applyAlignment="1">
      <alignment horizontal="center" vertical="center" wrapText="1"/>
      <protection/>
    </xf>
    <xf numFmtId="0" fontId="6" fillId="33" borderId="40" xfId="61" applyFont="1" applyFill="1" applyBorder="1" applyAlignment="1">
      <alignment horizontal="center" vertical="center" wrapText="1"/>
      <protection/>
    </xf>
    <xf numFmtId="0" fontId="6" fillId="33" borderId="15" xfId="61" applyFont="1" applyFill="1" applyBorder="1" applyAlignment="1">
      <alignment horizontal="center" vertical="center" wrapText="1"/>
      <protection/>
    </xf>
    <xf numFmtId="0" fontId="7" fillId="33" borderId="12" xfId="61" applyFont="1" applyFill="1" applyBorder="1" applyAlignment="1">
      <alignment horizontal="center" vertical="center" wrapText="1"/>
      <protection/>
    </xf>
    <xf numFmtId="0" fontId="7" fillId="33" borderId="15" xfId="61" applyFont="1" applyFill="1" applyBorder="1" applyAlignment="1">
      <alignment horizontal="center" vertical="center" wrapText="1"/>
      <protection/>
    </xf>
    <xf numFmtId="0" fontId="13" fillId="33" borderId="27" xfId="61" applyFont="1" applyFill="1" applyBorder="1" applyAlignment="1">
      <alignment horizontal="center" vertical="center" wrapText="1"/>
      <protection/>
    </xf>
    <xf numFmtId="0" fontId="13" fillId="33" borderId="71" xfId="61" applyFont="1" applyFill="1" applyBorder="1" applyAlignment="1">
      <alignment horizontal="center" vertical="center" wrapText="1"/>
      <protection/>
    </xf>
    <xf numFmtId="0" fontId="13" fillId="33" borderId="28" xfId="61" applyFont="1" applyFill="1" applyBorder="1" applyAlignment="1">
      <alignment horizontal="center" vertical="center" wrapText="1"/>
      <protection/>
    </xf>
    <xf numFmtId="0" fontId="6" fillId="0" borderId="186" xfId="61" applyFont="1" applyFill="1" applyBorder="1" applyAlignment="1" applyProtection="1">
      <alignment horizontal="center" vertical="center"/>
      <protection locked="0"/>
    </xf>
    <xf numFmtId="0" fontId="6" fillId="0" borderId="172" xfId="61" applyFont="1" applyFill="1" applyBorder="1" applyAlignment="1" applyProtection="1">
      <alignment horizontal="center" vertical="center"/>
      <protection locked="0"/>
    </xf>
    <xf numFmtId="0" fontId="6" fillId="0" borderId="12" xfId="61" applyFont="1" applyBorder="1" applyAlignment="1">
      <alignment horizontal="center" vertical="top"/>
      <protection/>
    </xf>
    <xf numFmtId="0" fontId="6" fillId="0" borderId="40" xfId="61" applyFont="1" applyBorder="1" applyAlignment="1">
      <alignment horizontal="center" vertical="top"/>
      <protection/>
    </xf>
    <xf numFmtId="0" fontId="6" fillId="0" borderId="15" xfId="61" applyFont="1" applyBorder="1" applyAlignment="1">
      <alignment horizontal="center" vertical="top"/>
      <protection/>
    </xf>
    <xf numFmtId="0" fontId="13" fillId="33" borderId="14" xfId="61" applyFont="1" applyFill="1" applyBorder="1" applyAlignment="1">
      <alignment horizontal="center" vertical="center" wrapText="1"/>
      <protection/>
    </xf>
    <xf numFmtId="0" fontId="13" fillId="33" borderId="39" xfId="61" applyFont="1" applyFill="1" applyBorder="1" applyAlignment="1">
      <alignment horizontal="center" vertical="center" wrapText="1"/>
      <protection/>
    </xf>
    <xf numFmtId="0" fontId="13" fillId="33" borderId="13" xfId="61" applyFont="1" applyFill="1" applyBorder="1" applyAlignment="1">
      <alignment horizontal="center" vertical="center" wrapText="1"/>
      <protection/>
    </xf>
    <xf numFmtId="0" fontId="25" fillId="0" borderId="14" xfId="61" applyFont="1" applyBorder="1" applyAlignment="1">
      <alignment horizontal="left" vertical="center" wrapText="1"/>
      <protection/>
    </xf>
    <xf numFmtId="0" fontId="25" fillId="0" borderId="13" xfId="61" applyFont="1" applyBorder="1" applyAlignment="1">
      <alignment horizontal="left" vertical="center" wrapText="1"/>
      <protection/>
    </xf>
    <xf numFmtId="0" fontId="25" fillId="0" borderId="10" xfId="61" applyFont="1" applyBorder="1" applyAlignment="1">
      <alignment horizontal="center" vertical="center" wrapText="1"/>
      <protection/>
    </xf>
    <xf numFmtId="0" fontId="25" fillId="0" borderId="158" xfId="61" applyFont="1" applyBorder="1" applyAlignment="1">
      <alignment horizontal="center" vertical="center" wrapText="1"/>
      <protection/>
    </xf>
    <xf numFmtId="0" fontId="25" fillId="0" borderId="11" xfId="61" applyFont="1" applyBorder="1" applyAlignment="1">
      <alignment horizontal="center" vertical="center" wrapText="1"/>
      <protection/>
    </xf>
    <xf numFmtId="0" fontId="25" fillId="33" borderId="72" xfId="61" applyFont="1" applyFill="1" applyBorder="1" applyAlignment="1">
      <alignment horizontal="center" vertical="center" wrapText="1"/>
      <protection/>
    </xf>
    <xf numFmtId="0" fontId="25" fillId="33" borderId="73" xfId="61" applyFont="1" applyFill="1" applyBorder="1" applyAlignment="1">
      <alignment horizontal="center" vertical="center" wrapText="1"/>
      <protection/>
    </xf>
    <xf numFmtId="0" fontId="6" fillId="0" borderId="112" xfId="63" applyFont="1" applyBorder="1" applyAlignment="1" applyProtection="1">
      <alignment horizontal="center" vertical="center"/>
      <protection locked="0"/>
    </xf>
    <xf numFmtId="0" fontId="6" fillId="0" borderId="32" xfId="63" applyFont="1" applyBorder="1" applyAlignment="1" applyProtection="1">
      <alignment horizontal="center" vertical="center"/>
      <protection locked="0"/>
    </xf>
    <xf numFmtId="0" fontId="12" fillId="16" borderId="192" xfId="63" applyFont="1" applyFill="1" applyBorder="1" applyAlignment="1">
      <alignment horizontal="center" vertical="center" wrapText="1"/>
      <protection/>
    </xf>
    <xf numFmtId="0" fontId="12" fillId="16" borderId="179" xfId="63" applyFont="1" applyFill="1" applyBorder="1" applyAlignment="1">
      <alignment horizontal="center" vertical="center" wrapText="1"/>
      <protection/>
    </xf>
    <xf numFmtId="0" fontId="12" fillId="33" borderId="32" xfId="63" applyFont="1" applyFill="1" applyBorder="1" applyAlignment="1">
      <alignment horizontal="center" vertical="center"/>
      <protection/>
    </xf>
    <xf numFmtId="0" fontId="12" fillId="0" borderId="12" xfId="63" applyFont="1" applyBorder="1" applyAlignment="1">
      <alignment horizontal="left" vertical="center"/>
      <protection/>
    </xf>
    <xf numFmtId="0" fontId="12" fillId="0" borderId="15" xfId="63" applyFont="1" applyBorder="1" applyAlignment="1">
      <alignment horizontal="left" vertical="center"/>
      <protection/>
    </xf>
    <xf numFmtId="179" fontId="6" fillId="7" borderId="219" xfId="63" applyNumberFormat="1" applyFont="1" applyFill="1" applyBorder="1" applyAlignment="1" applyProtection="1">
      <alignment horizontal="center" vertical="center"/>
      <protection/>
    </xf>
    <xf numFmtId="179" fontId="6" fillId="7" borderId="158" xfId="63" applyNumberFormat="1" applyFont="1" applyFill="1" applyBorder="1" applyAlignment="1" applyProtection="1">
      <alignment horizontal="center" vertical="center"/>
      <protection/>
    </xf>
    <xf numFmtId="0" fontId="6" fillId="0" borderId="127" xfId="63" applyFont="1" applyBorder="1" applyAlignment="1" applyProtection="1">
      <alignment horizontal="center" vertical="center"/>
      <protection locked="0"/>
    </xf>
    <xf numFmtId="0" fontId="6" fillId="0" borderId="11" xfId="63" applyFont="1" applyBorder="1" applyAlignment="1" applyProtection="1">
      <alignment horizontal="center" vertical="center"/>
      <protection locked="0"/>
    </xf>
    <xf numFmtId="0" fontId="6" fillId="7" borderId="118" xfId="63" applyFont="1" applyFill="1" applyBorder="1" applyAlignment="1" applyProtection="1">
      <alignment horizontal="right" vertical="center"/>
      <protection/>
    </xf>
    <xf numFmtId="0" fontId="6" fillId="7" borderId="119" xfId="63" applyFont="1" applyFill="1" applyBorder="1" applyAlignment="1" applyProtection="1">
      <alignment horizontal="right" vertical="center"/>
      <protection/>
    </xf>
    <xf numFmtId="0" fontId="6" fillId="7" borderId="127" xfId="63" applyFont="1" applyFill="1" applyBorder="1" applyAlignment="1" applyProtection="1">
      <alignment horizontal="right" vertical="center"/>
      <protection/>
    </xf>
    <xf numFmtId="0" fontId="6" fillId="7" borderId="11" xfId="63" applyFont="1" applyFill="1" applyBorder="1" applyAlignment="1" applyProtection="1">
      <alignment horizontal="right" vertical="center"/>
      <protection/>
    </xf>
    <xf numFmtId="0" fontId="6" fillId="7" borderId="11" xfId="63" applyFont="1" applyFill="1" applyBorder="1" applyAlignment="1" applyProtection="1">
      <alignment horizontal="right" vertical="center" wrapText="1"/>
      <protection/>
    </xf>
    <xf numFmtId="0" fontId="12" fillId="16" borderId="12" xfId="63" applyFont="1" applyFill="1" applyBorder="1" applyAlignment="1">
      <alignment horizontal="center" vertical="center"/>
      <protection/>
    </xf>
    <xf numFmtId="0" fontId="12" fillId="16" borderId="40" xfId="63" applyFont="1" applyFill="1" applyBorder="1" applyAlignment="1">
      <alignment horizontal="center" vertical="center"/>
      <protection/>
    </xf>
    <xf numFmtId="0" fontId="12" fillId="16" borderId="15" xfId="63" applyFont="1" applyFill="1" applyBorder="1" applyAlignment="1">
      <alignment horizontal="center" vertical="center"/>
      <protection/>
    </xf>
    <xf numFmtId="0" fontId="6" fillId="0" borderId="125" xfId="63" applyFont="1" applyBorder="1" applyAlignment="1" applyProtection="1">
      <alignment horizontal="center" vertical="center"/>
      <protection locked="0"/>
    </xf>
    <xf numFmtId="0" fontId="6" fillId="0" borderId="108" xfId="63" applyFont="1" applyBorder="1" applyAlignment="1" applyProtection="1">
      <alignment horizontal="center" vertical="center"/>
      <protection locked="0"/>
    </xf>
    <xf numFmtId="0" fontId="12" fillId="16" borderId="191" xfId="63" applyFont="1" applyFill="1" applyBorder="1" applyAlignment="1">
      <alignment horizontal="center" vertical="center" wrapText="1"/>
      <protection/>
    </xf>
    <xf numFmtId="185" fontId="6" fillId="7" borderId="219" xfId="63" applyNumberFormat="1" applyFont="1" applyFill="1" applyBorder="1" applyAlignment="1" applyProtection="1">
      <alignment horizontal="center" vertical="center"/>
      <protection/>
    </xf>
    <xf numFmtId="185" fontId="6" fillId="7" borderId="158" xfId="63" applyNumberFormat="1" applyFont="1" applyFill="1" applyBorder="1" applyAlignment="1" applyProtection="1">
      <alignment horizontal="center" vertical="center"/>
      <protection/>
    </xf>
    <xf numFmtId="0" fontId="17" fillId="34" borderId="220" xfId="0" applyFont="1" applyFill="1" applyBorder="1" applyAlignment="1">
      <alignment horizontal="center" vertical="center" wrapText="1"/>
    </xf>
    <xf numFmtId="0" fontId="17" fillId="34" borderId="221" xfId="0" applyFont="1" applyFill="1" applyBorder="1" applyAlignment="1">
      <alignment horizontal="center" vertical="center" wrapText="1"/>
    </xf>
    <xf numFmtId="0" fontId="17" fillId="34" borderId="222" xfId="0" applyFont="1" applyFill="1" applyBorder="1" applyAlignment="1">
      <alignment horizontal="center" vertical="center" wrapText="1"/>
    </xf>
    <xf numFmtId="0" fontId="17" fillId="33" borderId="96" xfId="0" applyFont="1" applyFill="1" applyBorder="1" applyAlignment="1">
      <alignment horizontal="center" vertical="center"/>
    </xf>
    <xf numFmtId="0" fontId="17" fillId="33" borderId="101" xfId="0" applyFont="1" applyFill="1" applyBorder="1" applyAlignment="1">
      <alignment horizontal="center" vertical="center"/>
    </xf>
    <xf numFmtId="0" fontId="17" fillId="33" borderId="153" xfId="0" applyFont="1" applyFill="1" applyBorder="1" applyAlignment="1">
      <alignment horizontal="center" vertical="center"/>
    </xf>
    <xf numFmtId="0" fontId="17" fillId="33" borderId="102" xfId="0" applyFont="1" applyFill="1" applyBorder="1" applyAlignment="1">
      <alignment horizontal="center" vertical="center"/>
    </xf>
    <xf numFmtId="0" fontId="17" fillId="34" borderId="223" xfId="0" applyFont="1" applyFill="1" applyBorder="1" applyAlignment="1">
      <alignment horizontal="center" vertical="center" wrapText="1"/>
    </xf>
    <xf numFmtId="0" fontId="21" fillId="0" borderId="94" xfId="0" applyFont="1" applyFill="1" applyBorder="1" applyAlignment="1" applyProtection="1">
      <alignment horizontal="left" vertical="top" wrapText="1"/>
      <protection/>
    </xf>
    <xf numFmtId="0" fontId="21" fillId="0" borderId="0" xfId="0" applyFont="1" applyFill="1" applyBorder="1" applyAlignment="1" applyProtection="1">
      <alignment horizontal="left" vertical="top" wrapText="1"/>
      <protection/>
    </xf>
    <xf numFmtId="49" fontId="17" fillId="33" borderId="15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01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0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57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35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88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224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86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25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08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09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32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26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127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09" xfId="0" applyNumberFormat="1" applyFont="1" applyFill="1" applyBorder="1" applyAlignment="1" applyProtection="1">
      <alignment horizontal="center" vertical="center" wrapText="1"/>
      <protection locked="0"/>
    </xf>
    <xf numFmtId="49" fontId="21" fillId="33" borderId="113" xfId="0" applyNumberFormat="1" applyFont="1" applyFill="1" applyBorder="1" applyAlignment="1" applyProtection="1">
      <alignment horizontal="center" vertical="center" wrapText="1"/>
      <protection locked="0"/>
    </xf>
    <xf numFmtId="0" fontId="17" fillId="33" borderId="125" xfId="0" applyFont="1" applyFill="1" applyBorder="1" applyAlignment="1" applyProtection="1">
      <alignment horizontal="center" vertical="center" wrapText="1"/>
      <protection locked="0"/>
    </xf>
    <xf numFmtId="0" fontId="17" fillId="33" borderId="108" xfId="0" applyFont="1" applyFill="1" applyBorder="1" applyAlignment="1" applyProtection="1">
      <alignment horizontal="center" vertical="center" wrapText="1"/>
      <protection locked="0"/>
    </xf>
    <xf numFmtId="0" fontId="17" fillId="0" borderId="111" xfId="0" applyFont="1" applyBorder="1" applyAlignment="1" applyProtection="1">
      <alignment horizontal="center" vertical="center"/>
      <protection locked="0"/>
    </xf>
    <xf numFmtId="0" fontId="17" fillId="0" borderId="34" xfId="0" applyFont="1" applyBorder="1" applyAlignment="1" applyProtection="1">
      <alignment horizontal="center" vertical="center"/>
      <protection locked="0"/>
    </xf>
    <xf numFmtId="0" fontId="17" fillId="33" borderId="125" xfId="0" applyFont="1" applyFill="1" applyBorder="1" applyAlignment="1">
      <alignment horizontal="center" vertical="center"/>
    </xf>
    <xf numFmtId="0" fontId="17" fillId="33" borderId="108" xfId="0" applyFont="1" applyFill="1" applyBorder="1" applyAlignment="1">
      <alignment horizontal="center" vertical="center"/>
    </xf>
    <xf numFmtId="49" fontId="17" fillId="33" borderId="151" xfId="0" applyNumberFormat="1" applyFont="1" applyFill="1" applyBorder="1" applyAlignment="1" applyProtection="1">
      <alignment horizontal="center" vertical="center" wrapText="1"/>
      <protection locked="0"/>
    </xf>
    <xf numFmtId="49" fontId="17" fillId="33" borderId="80" xfId="0" applyNumberFormat="1" applyFont="1" applyFill="1" applyBorder="1" applyAlignment="1" applyProtection="1">
      <alignment horizontal="center" vertical="center" wrapText="1"/>
      <protection locked="0"/>
    </xf>
    <xf numFmtId="0" fontId="17" fillId="34" borderId="225" xfId="0" applyFont="1" applyFill="1" applyBorder="1" applyAlignment="1">
      <alignment horizontal="center" vertical="center" wrapText="1"/>
    </xf>
    <xf numFmtId="0" fontId="17" fillId="34" borderId="127" xfId="0" applyFont="1" applyFill="1" applyBorder="1" applyAlignment="1">
      <alignment horizontal="center" vertical="center" wrapText="1"/>
    </xf>
    <xf numFmtId="0" fontId="17" fillId="33" borderId="191" xfId="0" applyFont="1" applyFill="1" applyBorder="1" applyAlignment="1" applyProtection="1">
      <alignment horizontal="center" vertical="center" wrapText="1"/>
      <protection locked="0"/>
    </xf>
    <xf numFmtId="0" fontId="17" fillId="33" borderId="179" xfId="0" applyFont="1" applyFill="1" applyBorder="1" applyAlignment="1" applyProtection="1">
      <alignment horizontal="center" vertical="center" wrapText="1"/>
      <protection locked="0"/>
    </xf>
    <xf numFmtId="49" fontId="17" fillId="33" borderId="20" xfId="0" applyNumberFormat="1" applyFont="1" applyFill="1" applyBorder="1" applyAlignment="1" applyProtection="1">
      <alignment horizontal="center" vertical="center"/>
      <protection locked="0"/>
    </xf>
    <xf numFmtId="49" fontId="17" fillId="33" borderId="57" xfId="0" applyNumberFormat="1" applyFont="1" applyFill="1" applyBorder="1" applyAlignment="1" applyProtection="1">
      <alignment horizontal="center" vertical="center"/>
      <protection locked="0"/>
    </xf>
    <xf numFmtId="0" fontId="6" fillId="34" borderId="112" xfId="0" applyFont="1" applyFill="1" applyBorder="1" applyAlignment="1">
      <alignment horizontal="center" vertical="center" wrapText="1"/>
    </xf>
    <xf numFmtId="0" fontId="6" fillId="34" borderId="32" xfId="0" applyFont="1" applyFill="1" applyBorder="1" applyAlignment="1">
      <alignment horizontal="center" vertical="center" wrapText="1"/>
    </xf>
    <xf numFmtId="0" fontId="6" fillId="0" borderId="191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12" fillId="34" borderId="143" xfId="0" applyFont="1" applyFill="1" applyBorder="1" applyAlignment="1">
      <alignment horizontal="center" vertical="center"/>
    </xf>
    <xf numFmtId="0" fontId="12" fillId="35" borderId="141" xfId="0" applyFont="1" applyFill="1" applyBorder="1" applyAlignment="1">
      <alignment horizontal="center" vertical="center"/>
    </xf>
    <xf numFmtId="0" fontId="7" fillId="35" borderId="192" xfId="0" applyFont="1" applyFill="1" applyBorder="1" applyAlignment="1">
      <alignment horizontal="center" vertical="center" wrapText="1"/>
    </xf>
    <xf numFmtId="0" fontId="7" fillId="35" borderId="226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33" borderId="191" xfId="0" applyFont="1" applyFill="1" applyBorder="1" applyAlignment="1">
      <alignment horizontal="center" vertical="center"/>
    </xf>
    <xf numFmtId="0" fontId="6" fillId="33" borderId="111" xfId="0" applyFont="1" applyFill="1" applyBorder="1" applyAlignment="1">
      <alignment horizontal="center" vertical="center"/>
    </xf>
    <xf numFmtId="0" fontId="6" fillId="33" borderId="34" xfId="0" applyFont="1" applyFill="1" applyBorder="1" applyAlignment="1">
      <alignment horizontal="center" vertical="center"/>
    </xf>
    <xf numFmtId="0" fontId="6" fillId="34" borderId="139" xfId="0" applyFont="1" applyFill="1" applyBorder="1" applyAlignment="1">
      <alignment horizontal="center" vertical="center" wrapText="1"/>
    </xf>
    <xf numFmtId="0" fontId="6" fillId="34" borderId="126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38" fontId="17" fillId="0" borderId="119" xfId="49" applyFont="1" applyFill="1" applyBorder="1" applyAlignment="1">
      <alignment horizontal="right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（様式2）2006ＡＬＳ療養者支援にかかわる難病対策事業の実施状況とその課題" xfId="61"/>
    <cellStyle name="標準_管轄地域の概況(入力表)" xfId="62"/>
    <cellStyle name="標準_訪問看護ステーションツール" xfId="63"/>
    <cellStyle name="Followed Hyperlink" xfId="64"/>
    <cellStyle name="良い" xfId="65"/>
  </cellStyles>
  <dxfs count="2">
    <dxf>
      <fill>
        <patternFill>
          <bgColor theme="8" tint="0.7999799847602844"/>
        </patternFill>
      </fill>
    </dxf>
    <dxf>
      <fill>
        <patternFill>
          <bgColor theme="8" tint="0.7999799847602844"/>
        </patternFill>
      </fill>
    </dxf>
  </dxfs>
  <tableStyles count="1" defaultTableStyle="TableStyleMedium9" defaultPivotStyle="PivotStyleLight16">
    <tableStyle name="テーブル スタイル 1" pivot="0" count="1">
      <tableStyleElement type="secondRowStripe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762000</xdr:colOff>
      <xdr:row>57</xdr:row>
      <xdr:rowOff>38100</xdr:rowOff>
    </xdr:from>
    <xdr:to>
      <xdr:col>2</xdr:col>
      <xdr:colOff>866775</xdr:colOff>
      <xdr:row>58</xdr:row>
      <xdr:rowOff>104775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838200" y="21002625"/>
          <a:ext cx="13620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Q151"/>
  <sheetViews>
    <sheetView showGridLines="0" tabSelected="1" view="pageBreakPreview" zoomScale="70" zoomScaleNormal="50" zoomScaleSheetLayoutView="70" zoomScalePageLayoutView="70" workbookViewId="0" topLeftCell="A1">
      <selection activeCell="A20" sqref="A20:A26"/>
    </sheetView>
  </sheetViews>
  <sheetFormatPr defaultColWidth="9.00390625" defaultRowHeight="13.5"/>
  <cols>
    <col min="1" max="1" width="3.875" style="55" customWidth="1"/>
    <col min="2" max="2" width="8.75390625" style="15" customWidth="1"/>
    <col min="3" max="3" width="8.25390625" style="15" customWidth="1"/>
    <col min="4" max="4" width="10.00390625" style="18" customWidth="1"/>
    <col min="5" max="5" width="5.25390625" style="18" customWidth="1"/>
    <col min="6" max="6" width="4.625" style="18" customWidth="1"/>
    <col min="7" max="11" width="5.00390625" style="18" customWidth="1"/>
    <col min="12" max="12" width="7.125" style="18" customWidth="1"/>
    <col min="13" max="17" width="4.875" style="18" customWidth="1"/>
    <col min="18" max="18" width="9.25390625" style="18" customWidth="1"/>
    <col min="19" max="19" width="3.25390625" style="18" customWidth="1"/>
    <col min="20" max="20" width="5.50390625" style="18" customWidth="1"/>
    <col min="21" max="21" width="7.125" style="18" customWidth="1"/>
    <col min="22" max="22" width="3.25390625" style="18" customWidth="1"/>
    <col min="23" max="23" width="5.75390625" style="18" customWidth="1"/>
    <col min="24" max="25" width="8.75390625" style="18" customWidth="1"/>
    <col min="26" max="26" width="12.625" style="18" customWidth="1"/>
    <col min="27" max="27" width="10.125" style="18" customWidth="1"/>
    <col min="28" max="28" width="8.75390625" style="18" customWidth="1"/>
    <col min="29" max="29" width="3.25390625" style="18" customWidth="1"/>
    <col min="30" max="30" width="6.00390625" style="18" customWidth="1"/>
    <col min="31" max="32" width="6.875" style="18" customWidth="1"/>
    <col min="33" max="34" width="8.00390625" style="18" customWidth="1"/>
    <col min="35" max="35" width="6.50390625" style="18" customWidth="1"/>
    <col min="36" max="40" width="5.375" style="18" customWidth="1"/>
    <col min="41" max="41" width="13.625" style="18" customWidth="1"/>
    <col min="42" max="42" width="5.875" style="18" customWidth="1"/>
    <col min="43" max="43" width="2.875" style="18" customWidth="1"/>
    <col min="44" max="16384" width="9.00390625" style="18" customWidth="1"/>
  </cols>
  <sheetData>
    <row r="1" spans="1:43" ht="26.25" customHeight="1" thickBot="1">
      <c r="A1" s="48" t="s">
        <v>162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98" t="s">
        <v>342</v>
      </c>
      <c r="AG1" s="514" t="s">
        <v>346</v>
      </c>
      <c r="AH1" s="696" t="s">
        <v>194</v>
      </c>
      <c r="AI1" s="607"/>
      <c r="AJ1" s="487"/>
      <c r="AK1" s="606" t="s">
        <v>193</v>
      </c>
      <c r="AL1" s="607"/>
      <c r="AM1" s="701"/>
      <c r="AN1" s="702"/>
      <c r="AO1" s="702"/>
      <c r="AP1" s="703"/>
      <c r="AQ1" s="17"/>
    </row>
    <row r="2" spans="1:41" ht="9.75" customHeight="1">
      <c r="A2" s="74"/>
      <c r="B2" s="74"/>
      <c r="C2" s="20"/>
      <c r="D2" s="152"/>
      <c r="E2" s="20"/>
      <c r="F2" s="153"/>
      <c r="G2" s="153"/>
      <c r="H2" s="153"/>
      <c r="I2" s="153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74"/>
      <c r="W2" s="74"/>
      <c r="X2" s="74"/>
      <c r="Y2" s="74"/>
      <c r="Z2" s="74"/>
      <c r="AA2" s="74"/>
      <c r="AB2" s="74"/>
      <c r="AC2" s="74"/>
      <c r="AD2" s="74"/>
      <c r="AE2" s="74"/>
      <c r="AF2" s="74"/>
      <c r="AG2" s="74"/>
      <c r="AH2" s="74"/>
      <c r="AI2" s="74"/>
      <c r="AJ2" s="74"/>
      <c r="AK2" s="74"/>
      <c r="AL2" s="74"/>
      <c r="AM2" s="74"/>
      <c r="AN2" s="74"/>
      <c r="AO2" s="74"/>
    </row>
    <row r="3" spans="1:40" ht="17.25" customHeight="1">
      <c r="A3" s="150" t="s">
        <v>321</v>
      </c>
      <c r="C3" s="16"/>
      <c r="D3" s="16"/>
      <c r="E3" s="17"/>
      <c r="F3" s="17"/>
      <c r="G3" s="17"/>
      <c r="H3" s="17"/>
      <c r="I3" s="17"/>
      <c r="J3" s="17"/>
      <c r="K3" s="17"/>
      <c r="L3" s="17"/>
      <c r="M3" s="17"/>
      <c r="S3" s="19"/>
      <c r="T3" s="19"/>
      <c r="U3" s="19"/>
      <c r="V3" s="20"/>
      <c r="W3" s="21"/>
      <c r="Y3" s="21"/>
      <c r="Z3" s="21"/>
      <c r="AB3" s="19"/>
      <c r="AM3" s="75"/>
      <c r="AN3" s="22"/>
    </row>
    <row r="4" spans="2:35" ht="15" customHeight="1">
      <c r="B4" s="76"/>
      <c r="C4" s="131" t="s">
        <v>187</v>
      </c>
      <c r="D4" s="132"/>
      <c r="E4" s="132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4"/>
      <c r="U4" s="17"/>
      <c r="V4" s="20"/>
      <c r="W4" s="19"/>
      <c r="X4" s="19"/>
      <c r="Y4" s="19"/>
      <c r="Z4" s="20"/>
      <c r="AA4" s="20"/>
      <c r="AB4" s="21"/>
      <c r="AC4" s="20"/>
      <c r="AD4" s="20"/>
      <c r="AE4" s="20"/>
      <c r="AF4" s="51"/>
      <c r="AG4" s="51"/>
      <c r="AI4" s="51"/>
    </row>
    <row r="5" spans="3:35" ht="12.75" customHeight="1">
      <c r="C5" s="135" t="s">
        <v>188</v>
      </c>
      <c r="D5" s="16"/>
      <c r="E5" s="16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36"/>
      <c r="U5" s="17"/>
      <c r="V5" s="20"/>
      <c r="W5" s="51"/>
      <c r="X5" s="51"/>
      <c r="Y5" s="51"/>
      <c r="Z5" s="20"/>
      <c r="AA5" s="51"/>
      <c r="AC5" s="51"/>
      <c r="AD5" s="51"/>
      <c r="AE5" s="51"/>
      <c r="AF5" s="51"/>
      <c r="AG5" s="51"/>
      <c r="AH5" s="51"/>
      <c r="AI5" s="20"/>
    </row>
    <row r="6" spans="3:35" ht="12.75" customHeight="1">
      <c r="C6" s="135"/>
      <c r="D6" s="16"/>
      <c r="E6" s="16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36"/>
      <c r="U6" s="17"/>
      <c r="V6" s="20"/>
      <c r="W6" s="51"/>
      <c r="X6" s="51"/>
      <c r="Y6" s="51"/>
      <c r="Z6" s="20"/>
      <c r="AA6" s="51"/>
      <c r="AC6" s="51"/>
      <c r="AD6" s="51"/>
      <c r="AE6" s="51"/>
      <c r="AF6" s="51"/>
      <c r="AG6" s="51"/>
      <c r="AH6" s="51"/>
      <c r="AI6" s="20"/>
    </row>
    <row r="7" spans="3:35" ht="15.75" customHeight="1">
      <c r="C7" s="137" t="s">
        <v>210</v>
      </c>
      <c r="D7" s="184"/>
      <c r="E7" s="16"/>
      <c r="F7" s="17"/>
      <c r="G7" s="17"/>
      <c r="H7" s="17" t="s">
        <v>369</v>
      </c>
      <c r="I7" s="17"/>
      <c r="J7" s="17"/>
      <c r="K7" s="17"/>
      <c r="L7" s="17"/>
      <c r="M7" s="17"/>
      <c r="N7" s="17"/>
      <c r="O7" s="17"/>
      <c r="P7" s="17" t="s">
        <v>372</v>
      </c>
      <c r="Q7" s="17"/>
      <c r="R7" s="78"/>
      <c r="S7" s="17" t="s">
        <v>132</v>
      </c>
      <c r="T7" s="136"/>
      <c r="U7" s="17"/>
      <c r="V7" s="20"/>
      <c r="W7" s="51"/>
      <c r="AA7" s="51"/>
      <c r="AB7" s="20"/>
      <c r="AC7" s="51"/>
      <c r="AD7" s="51"/>
      <c r="AE7" s="51"/>
      <c r="AF7" s="51"/>
      <c r="AG7" s="51"/>
      <c r="AH7" s="51"/>
      <c r="AI7" s="20"/>
    </row>
    <row r="8" spans="3:35" ht="15.75" customHeight="1">
      <c r="C8" s="138" t="s">
        <v>1</v>
      </c>
      <c r="D8" s="179"/>
      <c r="E8" s="17" t="s">
        <v>2</v>
      </c>
      <c r="F8" s="17"/>
      <c r="G8" s="17"/>
      <c r="H8" s="17" t="s">
        <v>370</v>
      </c>
      <c r="I8" s="17"/>
      <c r="J8" s="17"/>
      <c r="K8" s="17"/>
      <c r="L8" s="17"/>
      <c r="M8" s="17"/>
      <c r="N8" s="17"/>
      <c r="O8" s="17"/>
      <c r="P8" s="17" t="s">
        <v>372</v>
      </c>
      <c r="Q8" s="17"/>
      <c r="R8" s="77"/>
      <c r="S8" s="17" t="s">
        <v>132</v>
      </c>
      <c r="T8" s="136"/>
      <c r="U8" s="17"/>
      <c r="V8" s="20"/>
      <c r="W8" s="51"/>
      <c r="AA8" s="51"/>
      <c r="AB8" s="51"/>
      <c r="AC8" s="51"/>
      <c r="AD8" s="51"/>
      <c r="AE8" s="51"/>
      <c r="AF8" s="51"/>
      <c r="AG8" s="51"/>
      <c r="AH8" s="51"/>
      <c r="AI8" s="20"/>
    </row>
    <row r="9" spans="3:35" ht="15.75" customHeight="1">
      <c r="C9" s="138" t="s">
        <v>3</v>
      </c>
      <c r="D9" s="178"/>
      <c r="E9" s="80" t="s">
        <v>230</v>
      </c>
      <c r="F9" s="17"/>
      <c r="G9" s="17"/>
      <c r="H9" s="17" t="s">
        <v>371</v>
      </c>
      <c r="I9" s="17"/>
      <c r="J9" s="17"/>
      <c r="K9" s="17"/>
      <c r="L9" s="17"/>
      <c r="M9" s="17" t="s">
        <v>378</v>
      </c>
      <c r="N9" s="77"/>
      <c r="O9" s="17" t="s">
        <v>132</v>
      </c>
      <c r="P9" s="17" t="s">
        <v>372</v>
      </c>
      <c r="Q9" s="17"/>
      <c r="R9" s="78"/>
      <c r="S9" s="17" t="s">
        <v>132</v>
      </c>
      <c r="T9" s="136"/>
      <c r="U9" s="17"/>
      <c r="V9" s="79"/>
      <c r="W9" s="51"/>
      <c r="AA9" s="51"/>
      <c r="AB9" s="51"/>
      <c r="AC9" s="51"/>
      <c r="AD9" s="51"/>
      <c r="AE9" s="51"/>
      <c r="AF9" s="51"/>
      <c r="AG9" s="51"/>
      <c r="AH9" s="51"/>
      <c r="AI9" s="20"/>
    </row>
    <row r="10" spans="3:35" ht="15.75" customHeight="1">
      <c r="C10" s="135" t="s">
        <v>380</v>
      </c>
      <c r="D10" s="17"/>
      <c r="E10" s="82"/>
      <c r="F10" s="17" t="s">
        <v>2</v>
      </c>
      <c r="G10" s="17"/>
      <c r="H10" s="17" t="s">
        <v>379</v>
      </c>
      <c r="I10" s="17"/>
      <c r="J10" s="17"/>
      <c r="K10" s="17"/>
      <c r="L10" s="17"/>
      <c r="M10" s="17" t="s">
        <v>378</v>
      </c>
      <c r="N10" s="77"/>
      <c r="O10" s="17" t="s">
        <v>132</v>
      </c>
      <c r="P10" s="17"/>
      <c r="Q10" s="17"/>
      <c r="R10" s="79"/>
      <c r="S10" s="47"/>
      <c r="T10" s="136"/>
      <c r="U10" s="17"/>
      <c r="V10" s="79"/>
      <c r="W10" s="51"/>
      <c r="AA10" s="51"/>
      <c r="AB10" s="51"/>
      <c r="AC10" s="51"/>
      <c r="AD10" s="51"/>
      <c r="AE10" s="51"/>
      <c r="AF10" s="51"/>
      <c r="AG10" s="51"/>
      <c r="AH10" s="51"/>
      <c r="AI10" s="20"/>
    </row>
    <row r="11" spans="3:35" ht="15.75" customHeight="1">
      <c r="C11" s="183" t="s">
        <v>4</v>
      </c>
      <c r="D11" s="81" t="s">
        <v>191</v>
      </c>
      <c r="E11" s="82"/>
      <c r="F11" s="17" t="s">
        <v>2</v>
      </c>
      <c r="G11" s="17"/>
      <c r="H11" s="17" t="s">
        <v>377</v>
      </c>
      <c r="I11" s="17"/>
      <c r="J11" s="17"/>
      <c r="K11" s="17"/>
      <c r="L11" s="17"/>
      <c r="M11" s="17" t="s">
        <v>378</v>
      </c>
      <c r="N11" s="77"/>
      <c r="O11" s="17" t="s">
        <v>132</v>
      </c>
      <c r="P11" s="17"/>
      <c r="Q11" s="17"/>
      <c r="R11" s="17"/>
      <c r="S11" s="47"/>
      <c r="T11" s="136"/>
      <c r="U11" s="17"/>
      <c r="V11" s="79"/>
      <c r="W11" s="51"/>
      <c r="AA11" s="51"/>
      <c r="AB11" s="51"/>
      <c r="AC11" s="51"/>
      <c r="AD11" s="51"/>
      <c r="AE11" s="51"/>
      <c r="AF11" s="51"/>
      <c r="AG11" s="51"/>
      <c r="AH11" s="51"/>
      <c r="AI11" s="20"/>
    </row>
    <row r="12" spans="3:35" ht="15.75" customHeight="1">
      <c r="C12" s="139" t="s">
        <v>351</v>
      </c>
      <c r="D12" s="81" t="s">
        <v>189</v>
      </c>
      <c r="E12" s="83"/>
      <c r="F12" s="17" t="s">
        <v>2</v>
      </c>
      <c r="G12" s="50"/>
      <c r="H12" s="17" t="s">
        <v>158</v>
      </c>
      <c r="I12" s="17"/>
      <c r="J12" s="17"/>
      <c r="K12" s="17"/>
      <c r="L12" s="54"/>
      <c r="M12" s="17" t="s">
        <v>378</v>
      </c>
      <c r="N12" s="77"/>
      <c r="O12" s="17" t="s">
        <v>132</v>
      </c>
      <c r="P12" s="17"/>
      <c r="Q12" s="79"/>
      <c r="R12" s="47"/>
      <c r="S12" s="17"/>
      <c r="T12" s="136"/>
      <c r="U12" s="17"/>
      <c r="V12" s="79"/>
      <c r="W12" s="51"/>
      <c r="AA12" s="51"/>
      <c r="AB12" s="51"/>
      <c r="AC12" s="51"/>
      <c r="AD12" s="51"/>
      <c r="AE12" s="51"/>
      <c r="AF12" s="51"/>
      <c r="AG12" s="51"/>
      <c r="AH12" s="51"/>
      <c r="AI12" s="20"/>
    </row>
    <row r="13" spans="3:35" ht="15.75" customHeight="1">
      <c r="C13" s="139"/>
      <c r="D13" s="81" t="s">
        <v>352</v>
      </c>
      <c r="E13" s="83"/>
      <c r="F13" s="17" t="s">
        <v>2</v>
      </c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36"/>
      <c r="U13" s="54"/>
      <c r="V13" s="20"/>
      <c r="W13" s="51"/>
      <c r="AA13" s="51"/>
      <c r="AB13" s="51"/>
      <c r="AC13" s="51"/>
      <c r="AD13" s="51"/>
      <c r="AE13" s="51"/>
      <c r="AF13" s="51"/>
      <c r="AG13" s="51"/>
      <c r="AH13" s="51"/>
      <c r="AI13" s="20"/>
    </row>
    <row r="14" spans="3:35" ht="15.75" customHeight="1">
      <c r="C14" s="140"/>
      <c r="D14" s="81" t="s">
        <v>190</v>
      </c>
      <c r="E14" s="83"/>
      <c r="F14" s="17" t="s">
        <v>2</v>
      </c>
      <c r="G14" s="54"/>
      <c r="H14" s="54"/>
      <c r="I14" s="54"/>
      <c r="J14" s="54"/>
      <c r="K14" s="54"/>
      <c r="L14" s="54"/>
      <c r="M14" s="17"/>
      <c r="N14" s="54"/>
      <c r="O14" s="17"/>
      <c r="P14" s="17"/>
      <c r="Q14" s="17"/>
      <c r="R14" s="47"/>
      <c r="S14" s="54"/>
      <c r="T14" s="136"/>
      <c r="U14" s="54"/>
      <c r="V14" s="20"/>
      <c r="W14" s="51"/>
      <c r="AA14" s="51"/>
      <c r="AB14" s="51"/>
      <c r="AC14" s="51"/>
      <c r="AD14" s="51"/>
      <c r="AE14" s="51"/>
      <c r="AF14" s="51"/>
      <c r="AG14" s="51"/>
      <c r="AH14" s="20"/>
      <c r="AI14" s="20"/>
    </row>
    <row r="15" spans="3:35" ht="10.5" customHeight="1">
      <c r="C15" s="141"/>
      <c r="D15" s="142"/>
      <c r="E15" s="142"/>
      <c r="F15" s="143"/>
      <c r="G15" s="143"/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209"/>
      <c r="S15" s="143"/>
      <c r="T15" s="144"/>
      <c r="U15" s="17"/>
      <c r="V15" s="20"/>
      <c r="W15" s="51"/>
      <c r="X15" s="51"/>
      <c r="Y15" s="79"/>
      <c r="Z15" s="20"/>
      <c r="AA15" s="51"/>
      <c r="AB15" s="51"/>
      <c r="AC15" s="51"/>
      <c r="AD15" s="51"/>
      <c r="AE15" s="51"/>
      <c r="AF15" s="51"/>
      <c r="AG15" s="51"/>
      <c r="AH15" s="20"/>
      <c r="AI15" s="20"/>
    </row>
    <row r="16" spans="13:42" ht="9" customHeight="1">
      <c r="M16" s="17"/>
      <c r="N16" s="49"/>
      <c r="Q16" s="17"/>
      <c r="R16" s="47"/>
      <c r="AE16" s="51"/>
      <c r="AF16" s="51"/>
      <c r="AG16" s="51"/>
      <c r="AH16" s="20"/>
      <c r="AI16" s="79"/>
      <c r="AJ16" s="51"/>
      <c r="AK16" s="51"/>
      <c r="AL16" s="51"/>
      <c r="AM16" s="51"/>
      <c r="AN16" s="51"/>
      <c r="AO16" s="51"/>
      <c r="AP16" s="51"/>
    </row>
    <row r="17" spans="1:20" ht="14.25" customHeight="1">
      <c r="A17" s="151" t="s">
        <v>322</v>
      </c>
      <c r="P17" s="84"/>
      <c r="R17" s="47"/>
      <c r="S17" s="22"/>
      <c r="T17" s="22"/>
    </row>
    <row r="18" spans="1:35" ht="6.75" customHeight="1">
      <c r="A18" s="52"/>
      <c r="P18" s="84"/>
      <c r="Q18" s="22"/>
      <c r="R18" s="47"/>
      <c r="S18" s="22"/>
      <c r="T18" s="22"/>
      <c r="Y18" s="22"/>
      <c r="AD18" s="22"/>
      <c r="AI18" s="79"/>
    </row>
    <row r="19" spans="1:39" s="147" customFormat="1" ht="14.25" customHeight="1" thickBot="1">
      <c r="A19" s="145"/>
      <c r="B19" s="146" t="s">
        <v>74</v>
      </c>
      <c r="M19" s="146" t="s">
        <v>7</v>
      </c>
      <c r="R19" s="208"/>
      <c r="U19" s="146" t="s">
        <v>149</v>
      </c>
      <c r="Y19" s="147" t="s">
        <v>219</v>
      </c>
      <c r="AB19" s="148"/>
      <c r="AC19" s="148"/>
      <c r="AD19" s="148"/>
      <c r="AG19" s="149" t="s">
        <v>168</v>
      </c>
      <c r="AH19" s="148"/>
      <c r="AI19" s="148"/>
      <c r="AM19" s="145" t="s">
        <v>169</v>
      </c>
    </row>
    <row r="20" spans="1:42" s="53" customFormat="1" ht="63" customHeight="1" thickTop="1">
      <c r="A20" s="674" t="s">
        <v>8</v>
      </c>
      <c r="B20" s="629" t="s">
        <v>9</v>
      </c>
      <c r="C20" s="629" t="s">
        <v>10</v>
      </c>
      <c r="D20" s="629" t="s">
        <v>241</v>
      </c>
      <c r="E20" s="213" t="s">
        <v>11</v>
      </c>
      <c r="F20" s="213" t="s">
        <v>75</v>
      </c>
      <c r="G20" s="647" t="s">
        <v>12</v>
      </c>
      <c r="H20" s="648"/>
      <c r="I20" s="648"/>
      <c r="J20" s="648"/>
      <c r="K20" s="649"/>
      <c r="L20" s="629" t="s">
        <v>242</v>
      </c>
      <c r="M20" s="690" t="s">
        <v>13</v>
      </c>
      <c r="N20" s="691"/>
      <c r="O20" s="691"/>
      <c r="P20" s="691"/>
      <c r="Q20" s="692"/>
      <c r="R20" s="693" t="s">
        <v>88</v>
      </c>
      <c r="S20" s="694"/>
      <c r="T20" s="695"/>
      <c r="U20" s="693" t="s">
        <v>14</v>
      </c>
      <c r="V20" s="694"/>
      <c r="W20" s="695"/>
      <c r="X20" s="201" t="s">
        <v>15</v>
      </c>
      <c r="Y20" s="85" t="s">
        <v>89</v>
      </c>
      <c r="Z20" s="200" t="s">
        <v>243</v>
      </c>
      <c r="AA20" s="85" t="s">
        <v>17</v>
      </c>
      <c r="AB20" s="693" t="s">
        <v>319</v>
      </c>
      <c r="AC20" s="694"/>
      <c r="AD20" s="695"/>
      <c r="AE20" s="697" t="s">
        <v>18</v>
      </c>
      <c r="AF20" s="698"/>
      <c r="AG20" s="608" t="s">
        <v>350</v>
      </c>
      <c r="AH20" s="609"/>
      <c r="AI20" s="612" t="s">
        <v>248</v>
      </c>
      <c r="AJ20" s="662" t="s">
        <v>232</v>
      </c>
      <c r="AK20" s="662" t="s">
        <v>233</v>
      </c>
      <c r="AL20" s="662" t="s">
        <v>335</v>
      </c>
      <c r="AM20" s="662" t="s">
        <v>336</v>
      </c>
      <c r="AN20" s="662" t="s">
        <v>239</v>
      </c>
      <c r="AO20" s="662" t="s">
        <v>240</v>
      </c>
      <c r="AP20" s="682" t="s">
        <v>291</v>
      </c>
    </row>
    <row r="21" spans="1:42" s="55" customFormat="1" ht="24" customHeight="1">
      <c r="A21" s="675"/>
      <c r="B21" s="630"/>
      <c r="C21" s="630"/>
      <c r="D21" s="630"/>
      <c r="E21" s="641" t="s">
        <v>246</v>
      </c>
      <c r="F21" s="641" t="s">
        <v>0</v>
      </c>
      <c r="G21" s="669" t="s">
        <v>97</v>
      </c>
      <c r="H21" s="670"/>
      <c r="I21" s="670"/>
      <c r="J21" s="670"/>
      <c r="K21" s="671"/>
      <c r="L21" s="630"/>
      <c r="M21" s="669" t="s">
        <v>97</v>
      </c>
      <c r="N21" s="670"/>
      <c r="O21" s="670"/>
      <c r="P21" s="670"/>
      <c r="Q21" s="671"/>
      <c r="R21" s="652" t="s">
        <v>244</v>
      </c>
      <c r="S21" s="638" t="s">
        <v>76</v>
      </c>
      <c r="T21" s="617" t="s">
        <v>19</v>
      </c>
      <c r="U21" s="652" t="s">
        <v>244</v>
      </c>
      <c r="V21" s="638" t="s">
        <v>76</v>
      </c>
      <c r="W21" s="617" t="s">
        <v>19</v>
      </c>
      <c r="X21" s="652" t="s">
        <v>244</v>
      </c>
      <c r="Y21" s="652" t="s">
        <v>244</v>
      </c>
      <c r="Z21" s="620" t="s">
        <v>167</v>
      </c>
      <c r="AA21" s="652" t="s">
        <v>244</v>
      </c>
      <c r="AB21" s="652" t="s">
        <v>244</v>
      </c>
      <c r="AC21" s="708" t="s">
        <v>159</v>
      </c>
      <c r="AD21" s="617" t="s">
        <v>20</v>
      </c>
      <c r="AE21" s="652" t="s">
        <v>231</v>
      </c>
      <c r="AF21" s="617" t="s">
        <v>20</v>
      </c>
      <c r="AG21" s="86" t="s">
        <v>21</v>
      </c>
      <c r="AH21" s="617" t="s">
        <v>22</v>
      </c>
      <c r="AI21" s="613"/>
      <c r="AJ21" s="684"/>
      <c r="AK21" s="663"/>
      <c r="AL21" s="663"/>
      <c r="AM21" s="663"/>
      <c r="AN21" s="663"/>
      <c r="AO21" s="663"/>
      <c r="AP21" s="683"/>
    </row>
    <row r="22" spans="1:42" ht="24" customHeight="1">
      <c r="A22" s="675"/>
      <c r="B22" s="630"/>
      <c r="C22" s="630"/>
      <c r="D22" s="630"/>
      <c r="E22" s="642"/>
      <c r="F22" s="642"/>
      <c r="G22" s="632" t="s">
        <v>23</v>
      </c>
      <c r="H22" s="635" t="s">
        <v>24</v>
      </c>
      <c r="I22" s="635" t="s">
        <v>25</v>
      </c>
      <c r="J22" s="635" t="s">
        <v>26</v>
      </c>
      <c r="K22" s="644" t="s">
        <v>27</v>
      </c>
      <c r="L22" s="630"/>
      <c r="M22" s="632" t="s">
        <v>28</v>
      </c>
      <c r="N22" s="635" t="s">
        <v>29</v>
      </c>
      <c r="O22" s="635" t="s">
        <v>30</v>
      </c>
      <c r="P22" s="635" t="s">
        <v>31</v>
      </c>
      <c r="Q22" s="626" t="s">
        <v>32</v>
      </c>
      <c r="R22" s="653"/>
      <c r="S22" s="639"/>
      <c r="T22" s="658"/>
      <c r="U22" s="653"/>
      <c r="V22" s="639"/>
      <c r="W22" s="658"/>
      <c r="X22" s="653"/>
      <c r="Y22" s="653"/>
      <c r="Z22" s="621"/>
      <c r="AA22" s="653"/>
      <c r="AB22" s="653"/>
      <c r="AC22" s="709"/>
      <c r="AD22" s="618"/>
      <c r="AE22" s="653"/>
      <c r="AF22" s="618"/>
      <c r="AG22" s="87"/>
      <c r="AH22" s="618"/>
      <c r="AI22" s="613"/>
      <c r="AJ22" s="684"/>
      <c r="AK22" s="663"/>
      <c r="AL22" s="663"/>
      <c r="AM22" s="663"/>
      <c r="AN22" s="663"/>
      <c r="AO22" s="663"/>
      <c r="AP22" s="683"/>
    </row>
    <row r="23" spans="1:42" ht="24" customHeight="1">
      <c r="A23" s="675"/>
      <c r="B23" s="630"/>
      <c r="C23" s="630"/>
      <c r="D23" s="630"/>
      <c r="E23" s="642"/>
      <c r="F23" s="642"/>
      <c r="G23" s="633"/>
      <c r="H23" s="636"/>
      <c r="I23" s="636"/>
      <c r="J23" s="636"/>
      <c r="K23" s="645"/>
      <c r="L23" s="630"/>
      <c r="M23" s="633"/>
      <c r="N23" s="636"/>
      <c r="O23" s="636"/>
      <c r="P23" s="636"/>
      <c r="Q23" s="627"/>
      <c r="R23" s="653"/>
      <c r="S23" s="639"/>
      <c r="T23" s="658"/>
      <c r="U23" s="653"/>
      <c r="V23" s="639"/>
      <c r="W23" s="658"/>
      <c r="X23" s="653"/>
      <c r="Y23" s="653"/>
      <c r="Z23" s="621"/>
      <c r="AA23" s="653"/>
      <c r="AB23" s="653"/>
      <c r="AC23" s="709"/>
      <c r="AD23" s="618"/>
      <c r="AE23" s="653"/>
      <c r="AF23" s="618"/>
      <c r="AG23" s="88" t="s">
        <v>33</v>
      </c>
      <c r="AH23" s="618"/>
      <c r="AI23" s="613"/>
      <c r="AJ23" s="684"/>
      <c r="AK23" s="663"/>
      <c r="AL23" s="663"/>
      <c r="AM23" s="663"/>
      <c r="AN23" s="663"/>
      <c r="AO23" s="663"/>
      <c r="AP23" s="683"/>
    </row>
    <row r="24" spans="1:42" ht="24" customHeight="1">
      <c r="A24" s="675"/>
      <c r="B24" s="630"/>
      <c r="C24" s="630"/>
      <c r="D24" s="630"/>
      <c r="E24" s="642"/>
      <c r="F24" s="642"/>
      <c r="G24" s="633"/>
      <c r="H24" s="636"/>
      <c r="I24" s="636"/>
      <c r="J24" s="636"/>
      <c r="K24" s="645"/>
      <c r="L24" s="630"/>
      <c r="M24" s="633"/>
      <c r="N24" s="636"/>
      <c r="O24" s="636"/>
      <c r="P24" s="636"/>
      <c r="Q24" s="627"/>
      <c r="R24" s="653"/>
      <c r="S24" s="639"/>
      <c r="T24" s="658"/>
      <c r="U24" s="653"/>
      <c r="V24" s="639"/>
      <c r="W24" s="658"/>
      <c r="X24" s="653"/>
      <c r="Y24" s="653"/>
      <c r="Z24" s="699" t="s">
        <v>245</v>
      </c>
      <c r="AA24" s="653"/>
      <c r="AB24" s="653"/>
      <c r="AC24" s="709"/>
      <c r="AD24" s="618"/>
      <c r="AE24" s="653"/>
      <c r="AF24" s="618"/>
      <c r="AG24" s="88" t="s">
        <v>98</v>
      </c>
      <c r="AH24" s="618"/>
      <c r="AI24" s="613"/>
      <c r="AJ24" s="685"/>
      <c r="AK24" s="663"/>
      <c r="AL24" s="663"/>
      <c r="AM24" s="663"/>
      <c r="AN24" s="664"/>
      <c r="AO24" s="663"/>
      <c r="AP24" s="683"/>
    </row>
    <row r="25" spans="1:42" ht="18.75" customHeight="1">
      <c r="A25" s="675"/>
      <c r="B25" s="630"/>
      <c r="C25" s="630"/>
      <c r="D25" s="630"/>
      <c r="E25" s="642"/>
      <c r="F25" s="642"/>
      <c r="G25" s="633"/>
      <c r="H25" s="636"/>
      <c r="I25" s="636"/>
      <c r="J25" s="636"/>
      <c r="K25" s="645"/>
      <c r="L25" s="630"/>
      <c r="M25" s="633"/>
      <c r="N25" s="636"/>
      <c r="O25" s="636"/>
      <c r="P25" s="636"/>
      <c r="Q25" s="627"/>
      <c r="R25" s="653"/>
      <c r="S25" s="639"/>
      <c r="T25" s="658"/>
      <c r="U25" s="653"/>
      <c r="V25" s="639"/>
      <c r="W25" s="658"/>
      <c r="X25" s="653"/>
      <c r="Y25" s="653"/>
      <c r="Z25" s="699"/>
      <c r="AA25" s="653"/>
      <c r="AB25" s="653"/>
      <c r="AC25" s="709"/>
      <c r="AD25" s="618"/>
      <c r="AE25" s="653"/>
      <c r="AF25" s="618"/>
      <c r="AG25" s="87"/>
      <c r="AH25" s="618"/>
      <c r="AI25" s="614" t="s">
        <v>249</v>
      </c>
      <c r="AJ25" s="685"/>
      <c r="AK25" s="685"/>
      <c r="AL25" s="663"/>
      <c r="AM25" s="210" t="s">
        <v>33</v>
      </c>
      <c r="AN25" s="210" t="s">
        <v>33</v>
      </c>
      <c r="AO25" s="663"/>
      <c r="AP25" s="211"/>
    </row>
    <row r="26" spans="1:42" ht="18.75" customHeight="1" thickBot="1">
      <c r="A26" s="676"/>
      <c r="B26" s="631"/>
      <c r="C26" s="631"/>
      <c r="D26" s="631"/>
      <c r="E26" s="643"/>
      <c r="F26" s="643"/>
      <c r="G26" s="634"/>
      <c r="H26" s="637"/>
      <c r="I26" s="637"/>
      <c r="J26" s="637"/>
      <c r="K26" s="646"/>
      <c r="L26" s="631"/>
      <c r="M26" s="634"/>
      <c r="N26" s="637"/>
      <c r="O26" s="637"/>
      <c r="P26" s="637"/>
      <c r="Q26" s="628"/>
      <c r="R26" s="654"/>
      <c r="S26" s="640"/>
      <c r="T26" s="659"/>
      <c r="U26" s="654"/>
      <c r="V26" s="640"/>
      <c r="W26" s="659"/>
      <c r="X26" s="654"/>
      <c r="Y26" s="654"/>
      <c r="Z26" s="700"/>
      <c r="AA26" s="654"/>
      <c r="AB26" s="654"/>
      <c r="AC26" s="710"/>
      <c r="AD26" s="619"/>
      <c r="AE26" s="654"/>
      <c r="AF26" s="619"/>
      <c r="AG26" s="89"/>
      <c r="AH26" s="619"/>
      <c r="AI26" s="615"/>
      <c r="AJ26" s="686"/>
      <c r="AK26" s="686"/>
      <c r="AL26" s="672"/>
      <c r="AM26" s="212" t="s">
        <v>98</v>
      </c>
      <c r="AN26" s="212" t="s">
        <v>98</v>
      </c>
      <c r="AO26" s="672"/>
      <c r="AP26" s="211"/>
    </row>
    <row r="27" spans="1:42" s="110" customFormat="1" ht="46.5" customHeight="1" thickTop="1">
      <c r="A27" s="92" t="s">
        <v>34</v>
      </c>
      <c r="B27" s="185" t="s">
        <v>35</v>
      </c>
      <c r="C27" s="93" t="s">
        <v>77</v>
      </c>
      <c r="D27" s="94" t="s">
        <v>36</v>
      </c>
      <c r="E27" s="95" t="s">
        <v>78</v>
      </c>
      <c r="F27" s="95" t="s">
        <v>79</v>
      </c>
      <c r="G27" s="96">
        <v>0</v>
      </c>
      <c r="H27" s="97">
        <v>0</v>
      </c>
      <c r="I27" s="97">
        <v>0</v>
      </c>
      <c r="J27" s="97">
        <v>0</v>
      </c>
      <c r="K27" s="98">
        <v>0</v>
      </c>
      <c r="L27" s="94">
        <v>0</v>
      </c>
      <c r="M27" s="99">
        <v>1</v>
      </c>
      <c r="N27" s="97">
        <v>1</v>
      </c>
      <c r="O27" s="100">
        <v>1</v>
      </c>
      <c r="P27" s="97">
        <v>1</v>
      </c>
      <c r="Q27" s="101">
        <v>1</v>
      </c>
      <c r="R27" s="99" t="s">
        <v>37</v>
      </c>
      <c r="S27" s="100">
        <v>1</v>
      </c>
      <c r="T27" s="102">
        <v>1</v>
      </c>
      <c r="U27" s="103">
        <v>0</v>
      </c>
      <c r="V27" s="100">
        <v>0</v>
      </c>
      <c r="W27" s="102"/>
      <c r="X27" s="101">
        <v>0</v>
      </c>
      <c r="Y27" s="104">
        <v>0</v>
      </c>
      <c r="Z27" s="94" t="s">
        <v>81</v>
      </c>
      <c r="AA27" s="105">
        <v>0</v>
      </c>
      <c r="AB27" s="106">
        <v>0</v>
      </c>
      <c r="AC27" s="101">
        <v>0</v>
      </c>
      <c r="AD27" s="100"/>
      <c r="AE27" s="99">
        <v>0</v>
      </c>
      <c r="AF27" s="102">
        <v>0</v>
      </c>
      <c r="AG27" s="106">
        <v>0</v>
      </c>
      <c r="AH27" s="100">
        <v>0</v>
      </c>
      <c r="AI27" s="413">
        <f>AD27+AF27+AH27</f>
        <v>0</v>
      </c>
      <c r="AJ27" s="107">
        <v>5</v>
      </c>
      <c r="AK27" s="93">
        <v>1</v>
      </c>
      <c r="AL27" s="93">
        <v>5</v>
      </c>
      <c r="AM27" s="108">
        <v>1</v>
      </c>
      <c r="AN27" s="108">
        <v>1</v>
      </c>
      <c r="AO27" s="107" t="s">
        <v>247</v>
      </c>
      <c r="AP27" s="109"/>
    </row>
    <row r="28" spans="1:42" s="110" customFormat="1" ht="60.75" customHeight="1" thickBot="1">
      <c r="A28" s="111" t="s">
        <v>38</v>
      </c>
      <c r="B28" s="186" t="s">
        <v>39</v>
      </c>
      <c r="C28" s="113" t="s">
        <v>82</v>
      </c>
      <c r="D28" s="114" t="s">
        <v>40</v>
      </c>
      <c r="E28" s="115" t="s">
        <v>83</v>
      </c>
      <c r="F28" s="116" t="s">
        <v>84</v>
      </c>
      <c r="G28" s="112">
        <v>1</v>
      </c>
      <c r="H28" s="117">
        <v>1</v>
      </c>
      <c r="I28" s="117">
        <v>1</v>
      </c>
      <c r="J28" s="117">
        <v>1</v>
      </c>
      <c r="K28" s="118">
        <v>1</v>
      </c>
      <c r="L28" s="114" t="s">
        <v>87</v>
      </c>
      <c r="M28" s="119">
        <v>1</v>
      </c>
      <c r="N28" s="117">
        <v>1</v>
      </c>
      <c r="O28" s="120">
        <v>1</v>
      </c>
      <c r="P28" s="117">
        <v>1</v>
      </c>
      <c r="Q28" s="121">
        <v>1</v>
      </c>
      <c r="R28" s="119" t="s">
        <v>41</v>
      </c>
      <c r="S28" s="120">
        <v>1</v>
      </c>
      <c r="T28" s="122">
        <v>0.5</v>
      </c>
      <c r="U28" s="119" t="s">
        <v>85</v>
      </c>
      <c r="V28" s="120">
        <v>2</v>
      </c>
      <c r="W28" s="123">
        <v>4</v>
      </c>
      <c r="X28" s="121" t="s">
        <v>41</v>
      </c>
      <c r="Y28" s="113">
        <v>0</v>
      </c>
      <c r="Z28" s="114" t="s">
        <v>96</v>
      </c>
      <c r="AA28" s="124" t="s">
        <v>42</v>
      </c>
      <c r="AB28" s="125" t="s">
        <v>86</v>
      </c>
      <c r="AC28" s="114">
        <v>2</v>
      </c>
      <c r="AD28" s="126">
        <v>2</v>
      </c>
      <c r="AE28" s="119" t="s">
        <v>43</v>
      </c>
      <c r="AF28" s="123">
        <v>3</v>
      </c>
      <c r="AG28" s="127">
        <v>1</v>
      </c>
      <c r="AH28" s="120">
        <v>1</v>
      </c>
      <c r="AI28" s="414">
        <f>AD28+AF28+AH28</f>
        <v>6</v>
      </c>
      <c r="AJ28" s="128">
        <v>5</v>
      </c>
      <c r="AK28" s="129">
        <v>1</v>
      </c>
      <c r="AL28" s="129">
        <v>6</v>
      </c>
      <c r="AM28" s="129">
        <v>1</v>
      </c>
      <c r="AN28" s="129">
        <v>0</v>
      </c>
      <c r="AO28" s="124" t="s">
        <v>44</v>
      </c>
      <c r="AP28" s="130"/>
    </row>
    <row r="29" spans="1:42" ht="29.25" customHeight="1" thickTop="1">
      <c r="A29" s="90">
        <v>1</v>
      </c>
      <c r="B29" s="187"/>
      <c r="C29" s="154"/>
      <c r="D29" s="155"/>
      <c r="E29" s="156"/>
      <c r="F29" s="156"/>
      <c r="G29" s="157"/>
      <c r="H29" s="158"/>
      <c r="I29" s="158"/>
      <c r="J29" s="158"/>
      <c r="K29" s="159"/>
      <c r="L29" s="160"/>
      <c r="M29" s="157"/>
      <c r="N29" s="158"/>
      <c r="O29" s="158"/>
      <c r="P29" s="158"/>
      <c r="Q29" s="159"/>
      <c r="R29" s="161"/>
      <c r="S29" s="162"/>
      <c r="T29" s="163"/>
      <c r="U29" s="161"/>
      <c r="V29" s="162"/>
      <c r="W29" s="163"/>
      <c r="X29" s="155"/>
      <c r="Y29" s="154"/>
      <c r="Z29" s="164"/>
      <c r="AA29" s="155"/>
      <c r="AB29" s="492"/>
      <c r="AC29" s="165"/>
      <c r="AD29" s="163"/>
      <c r="AE29" s="155"/>
      <c r="AF29" s="163"/>
      <c r="AG29" s="166"/>
      <c r="AH29" s="163"/>
      <c r="AI29" s="415">
        <f>AD29+AF29+AH29</f>
        <v>0</v>
      </c>
      <c r="AJ29" s="167"/>
      <c r="AK29" s="154"/>
      <c r="AL29" s="164"/>
      <c r="AM29" s="156"/>
      <c r="AN29" s="156"/>
      <c r="AO29" s="164"/>
      <c r="AP29" s="168"/>
    </row>
    <row r="30" spans="1:42" ht="29.25" customHeight="1">
      <c r="A30" s="91">
        <v>2</v>
      </c>
      <c r="B30" s="188"/>
      <c r="C30" s="189"/>
      <c r="D30" s="190"/>
      <c r="E30" s="174"/>
      <c r="F30" s="174"/>
      <c r="G30" s="191"/>
      <c r="H30" s="192"/>
      <c r="I30" s="192"/>
      <c r="J30" s="192"/>
      <c r="K30" s="193"/>
      <c r="L30" s="194"/>
      <c r="M30" s="191"/>
      <c r="N30" s="192"/>
      <c r="O30" s="192"/>
      <c r="P30" s="192"/>
      <c r="Q30" s="193"/>
      <c r="R30" s="170"/>
      <c r="S30" s="195"/>
      <c r="T30" s="196"/>
      <c r="U30" s="170"/>
      <c r="V30" s="195"/>
      <c r="W30" s="196"/>
      <c r="X30" s="190"/>
      <c r="Y30" s="189"/>
      <c r="Z30" s="171"/>
      <c r="AA30" s="190"/>
      <c r="AB30" s="493"/>
      <c r="AC30" s="197"/>
      <c r="AD30" s="196"/>
      <c r="AE30" s="190"/>
      <c r="AF30" s="196"/>
      <c r="AG30" s="172"/>
      <c r="AH30" s="198"/>
      <c r="AI30" s="415">
        <f aca="true" t="shared" si="0" ref="AI30:AI93">AD30+AF30+AH30</f>
        <v>0</v>
      </c>
      <c r="AJ30" s="173"/>
      <c r="AK30" s="189"/>
      <c r="AL30" s="177"/>
      <c r="AM30" s="174"/>
      <c r="AN30" s="174"/>
      <c r="AO30" s="177"/>
      <c r="AP30" s="199"/>
    </row>
    <row r="31" spans="1:42" ht="29.25" customHeight="1">
      <c r="A31" s="91">
        <v>3</v>
      </c>
      <c r="B31" s="188"/>
      <c r="C31" s="189"/>
      <c r="D31" s="190"/>
      <c r="E31" s="174"/>
      <c r="F31" s="174"/>
      <c r="G31" s="191"/>
      <c r="H31" s="192"/>
      <c r="I31" s="192"/>
      <c r="J31" s="192"/>
      <c r="K31" s="193"/>
      <c r="L31" s="194"/>
      <c r="M31" s="191"/>
      <c r="N31" s="192"/>
      <c r="O31" s="192"/>
      <c r="P31" s="192"/>
      <c r="Q31" s="193"/>
      <c r="R31" s="170"/>
      <c r="S31" s="195"/>
      <c r="T31" s="196"/>
      <c r="U31" s="170"/>
      <c r="V31" s="195"/>
      <c r="W31" s="196"/>
      <c r="X31" s="190"/>
      <c r="Y31" s="189"/>
      <c r="Z31" s="171"/>
      <c r="AA31" s="190"/>
      <c r="AB31" s="493"/>
      <c r="AC31" s="197"/>
      <c r="AD31" s="196"/>
      <c r="AE31" s="190"/>
      <c r="AF31" s="196"/>
      <c r="AG31" s="172"/>
      <c r="AH31" s="198"/>
      <c r="AI31" s="415">
        <f t="shared" si="0"/>
        <v>0</v>
      </c>
      <c r="AJ31" s="176"/>
      <c r="AK31" s="189"/>
      <c r="AL31" s="171"/>
      <c r="AM31" s="169"/>
      <c r="AN31" s="169"/>
      <c r="AO31" s="171"/>
      <c r="AP31" s="175"/>
    </row>
    <row r="32" spans="1:42" ht="29.25" customHeight="1">
      <c r="A32" s="91">
        <v>4</v>
      </c>
      <c r="B32" s="188"/>
      <c r="C32" s="189"/>
      <c r="D32" s="190"/>
      <c r="E32" s="174"/>
      <c r="F32" s="174"/>
      <c r="G32" s="191"/>
      <c r="H32" s="192"/>
      <c r="I32" s="192"/>
      <c r="J32" s="192"/>
      <c r="K32" s="193"/>
      <c r="L32" s="194"/>
      <c r="M32" s="191"/>
      <c r="N32" s="192"/>
      <c r="O32" s="192"/>
      <c r="P32" s="192"/>
      <c r="Q32" s="193"/>
      <c r="R32" s="170"/>
      <c r="S32" s="195"/>
      <c r="T32" s="196"/>
      <c r="U32" s="170"/>
      <c r="V32" s="195"/>
      <c r="W32" s="196"/>
      <c r="X32" s="190"/>
      <c r="Y32" s="189"/>
      <c r="Z32" s="171"/>
      <c r="AA32" s="190"/>
      <c r="AB32" s="493"/>
      <c r="AC32" s="197"/>
      <c r="AD32" s="196"/>
      <c r="AE32" s="190"/>
      <c r="AF32" s="196"/>
      <c r="AG32" s="172"/>
      <c r="AH32" s="198"/>
      <c r="AI32" s="415">
        <f t="shared" si="0"/>
        <v>0</v>
      </c>
      <c r="AJ32" s="176"/>
      <c r="AK32" s="189"/>
      <c r="AL32" s="171"/>
      <c r="AM32" s="169"/>
      <c r="AN32" s="169"/>
      <c r="AO32" s="171"/>
      <c r="AP32" s="175"/>
    </row>
    <row r="33" spans="1:42" ht="29.25" customHeight="1">
      <c r="A33" s="91">
        <v>5</v>
      </c>
      <c r="B33" s="188"/>
      <c r="C33" s="189"/>
      <c r="D33" s="190"/>
      <c r="E33" s="174"/>
      <c r="F33" s="174"/>
      <c r="G33" s="191"/>
      <c r="H33" s="192"/>
      <c r="I33" s="192"/>
      <c r="J33" s="192"/>
      <c r="K33" s="193"/>
      <c r="L33" s="194"/>
      <c r="M33" s="191"/>
      <c r="N33" s="192"/>
      <c r="O33" s="192"/>
      <c r="P33" s="192"/>
      <c r="Q33" s="193"/>
      <c r="R33" s="170"/>
      <c r="S33" s="195"/>
      <c r="T33" s="196"/>
      <c r="U33" s="170"/>
      <c r="V33" s="195"/>
      <c r="W33" s="196"/>
      <c r="X33" s="190"/>
      <c r="Y33" s="189"/>
      <c r="Z33" s="171"/>
      <c r="AA33" s="190"/>
      <c r="AB33" s="493"/>
      <c r="AC33" s="197"/>
      <c r="AD33" s="196"/>
      <c r="AE33" s="190"/>
      <c r="AF33" s="196"/>
      <c r="AG33" s="172"/>
      <c r="AH33" s="198"/>
      <c r="AI33" s="415">
        <f t="shared" si="0"/>
        <v>0</v>
      </c>
      <c r="AJ33" s="176"/>
      <c r="AK33" s="189"/>
      <c r="AL33" s="171"/>
      <c r="AM33" s="169"/>
      <c r="AN33" s="169"/>
      <c r="AO33" s="171"/>
      <c r="AP33" s="175"/>
    </row>
    <row r="34" spans="1:42" ht="29.25" customHeight="1">
      <c r="A34" s="91">
        <v>6</v>
      </c>
      <c r="B34" s="188"/>
      <c r="C34" s="189"/>
      <c r="D34" s="190"/>
      <c r="E34" s="174"/>
      <c r="F34" s="174"/>
      <c r="G34" s="191"/>
      <c r="H34" s="192"/>
      <c r="I34" s="192"/>
      <c r="J34" s="192"/>
      <c r="K34" s="193"/>
      <c r="L34" s="194"/>
      <c r="M34" s="191"/>
      <c r="N34" s="192"/>
      <c r="O34" s="192"/>
      <c r="P34" s="192"/>
      <c r="Q34" s="193"/>
      <c r="R34" s="170"/>
      <c r="S34" s="195"/>
      <c r="T34" s="196"/>
      <c r="U34" s="170"/>
      <c r="V34" s="195"/>
      <c r="W34" s="196"/>
      <c r="X34" s="190"/>
      <c r="Y34" s="189"/>
      <c r="Z34" s="171"/>
      <c r="AA34" s="190"/>
      <c r="AB34" s="493"/>
      <c r="AC34" s="197"/>
      <c r="AD34" s="196"/>
      <c r="AE34" s="190"/>
      <c r="AF34" s="196"/>
      <c r="AG34" s="172"/>
      <c r="AH34" s="198"/>
      <c r="AI34" s="415">
        <f t="shared" si="0"/>
        <v>0</v>
      </c>
      <c r="AJ34" s="176"/>
      <c r="AK34" s="189"/>
      <c r="AL34" s="171"/>
      <c r="AM34" s="169"/>
      <c r="AN34" s="169"/>
      <c r="AO34" s="171"/>
      <c r="AP34" s="175"/>
    </row>
    <row r="35" spans="1:42" ht="29.25" customHeight="1">
      <c r="A35" s="91">
        <v>7</v>
      </c>
      <c r="B35" s="188"/>
      <c r="C35" s="189"/>
      <c r="D35" s="190"/>
      <c r="E35" s="174"/>
      <c r="F35" s="174"/>
      <c r="G35" s="191"/>
      <c r="H35" s="192"/>
      <c r="I35" s="192"/>
      <c r="J35" s="192"/>
      <c r="K35" s="193"/>
      <c r="L35" s="194"/>
      <c r="M35" s="191"/>
      <c r="N35" s="192"/>
      <c r="O35" s="192"/>
      <c r="P35" s="192"/>
      <c r="Q35" s="193"/>
      <c r="R35" s="170"/>
      <c r="S35" s="195"/>
      <c r="T35" s="196"/>
      <c r="U35" s="170"/>
      <c r="V35" s="195"/>
      <c r="W35" s="196"/>
      <c r="X35" s="190"/>
      <c r="Y35" s="189"/>
      <c r="Z35" s="171"/>
      <c r="AA35" s="190"/>
      <c r="AB35" s="493"/>
      <c r="AC35" s="197"/>
      <c r="AD35" s="196"/>
      <c r="AE35" s="190"/>
      <c r="AF35" s="196"/>
      <c r="AG35" s="172"/>
      <c r="AH35" s="198"/>
      <c r="AI35" s="415">
        <f t="shared" si="0"/>
        <v>0</v>
      </c>
      <c r="AJ35" s="176"/>
      <c r="AK35" s="189"/>
      <c r="AL35" s="171"/>
      <c r="AM35" s="169"/>
      <c r="AN35" s="169"/>
      <c r="AO35" s="171"/>
      <c r="AP35" s="175"/>
    </row>
    <row r="36" spans="1:42" ht="29.25" customHeight="1">
      <c r="A36" s="91">
        <v>8</v>
      </c>
      <c r="B36" s="188"/>
      <c r="C36" s="189"/>
      <c r="D36" s="190"/>
      <c r="E36" s="174"/>
      <c r="F36" s="174"/>
      <c r="G36" s="191"/>
      <c r="H36" s="192"/>
      <c r="I36" s="192"/>
      <c r="J36" s="192"/>
      <c r="K36" s="193"/>
      <c r="L36" s="194"/>
      <c r="M36" s="191"/>
      <c r="N36" s="192"/>
      <c r="O36" s="192"/>
      <c r="P36" s="192"/>
      <c r="Q36" s="193"/>
      <c r="R36" s="170"/>
      <c r="S36" s="195"/>
      <c r="T36" s="196"/>
      <c r="U36" s="170"/>
      <c r="V36" s="195"/>
      <c r="W36" s="196"/>
      <c r="X36" s="190"/>
      <c r="Y36" s="189"/>
      <c r="Z36" s="171"/>
      <c r="AA36" s="190"/>
      <c r="AB36" s="493"/>
      <c r="AC36" s="197"/>
      <c r="AD36" s="196"/>
      <c r="AE36" s="190"/>
      <c r="AF36" s="196"/>
      <c r="AG36" s="172"/>
      <c r="AH36" s="198"/>
      <c r="AI36" s="415">
        <f t="shared" si="0"/>
        <v>0</v>
      </c>
      <c r="AJ36" s="176"/>
      <c r="AK36" s="189"/>
      <c r="AL36" s="171"/>
      <c r="AM36" s="169"/>
      <c r="AN36" s="169"/>
      <c r="AO36" s="171"/>
      <c r="AP36" s="175"/>
    </row>
    <row r="37" spans="1:42" ht="29.25" customHeight="1">
      <c r="A37" s="91">
        <v>9</v>
      </c>
      <c r="B37" s="188"/>
      <c r="C37" s="189"/>
      <c r="D37" s="190"/>
      <c r="E37" s="174"/>
      <c r="F37" s="174"/>
      <c r="G37" s="191"/>
      <c r="H37" s="192"/>
      <c r="I37" s="192"/>
      <c r="J37" s="192"/>
      <c r="K37" s="193"/>
      <c r="L37" s="194"/>
      <c r="M37" s="191"/>
      <c r="N37" s="192"/>
      <c r="O37" s="192"/>
      <c r="P37" s="192"/>
      <c r="Q37" s="193"/>
      <c r="R37" s="170"/>
      <c r="S37" s="195"/>
      <c r="T37" s="196"/>
      <c r="U37" s="170"/>
      <c r="V37" s="195"/>
      <c r="W37" s="196"/>
      <c r="X37" s="190"/>
      <c r="Y37" s="189"/>
      <c r="Z37" s="171"/>
      <c r="AA37" s="190"/>
      <c r="AB37" s="493"/>
      <c r="AC37" s="197"/>
      <c r="AD37" s="196"/>
      <c r="AE37" s="190"/>
      <c r="AF37" s="196"/>
      <c r="AG37" s="172"/>
      <c r="AH37" s="198"/>
      <c r="AI37" s="415">
        <f t="shared" si="0"/>
        <v>0</v>
      </c>
      <c r="AJ37" s="176"/>
      <c r="AK37" s="189"/>
      <c r="AL37" s="171"/>
      <c r="AM37" s="169"/>
      <c r="AN37" s="169"/>
      <c r="AO37" s="171"/>
      <c r="AP37" s="175"/>
    </row>
    <row r="38" spans="1:42" ht="29.25" customHeight="1">
      <c r="A38" s="91">
        <v>10</v>
      </c>
      <c r="B38" s="188"/>
      <c r="C38" s="189"/>
      <c r="D38" s="190"/>
      <c r="E38" s="174"/>
      <c r="F38" s="174"/>
      <c r="G38" s="191"/>
      <c r="H38" s="192"/>
      <c r="I38" s="192"/>
      <c r="J38" s="192"/>
      <c r="K38" s="193"/>
      <c r="L38" s="194"/>
      <c r="M38" s="191"/>
      <c r="N38" s="192"/>
      <c r="O38" s="192"/>
      <c r="P38" s="192"/>
      <c r="Q38" s="193"/>
      <c r="R38" s="170"/>
      <c r="S38" s="195"/>
      <c r="T38" s="196"/>
      <c r="U38" s="170"/>
      <c r="V38" s="195"/>
      <c r="W38" s="196"/>
      <c r="X38" s="190"/>
      <c r="Y38" s="189"/>
      <c r="Z38" s="171"/>
      <c r="AA38" s="190"/>
      <c r="AB38" s="493"/>
      <c r="AC38" s="197"/>
      <c r="AD38" s="196"/>
      <c r="AE38" s="190"/>
      <c r="AF38" s="196"/>
      <c r="AG38" s="172"/>
      <c r="AH38" s="198"/>
      <c r="AI38" s="415">
        <f t="shared" si="0"/>
        <v>0</v>
      </c>
      <c r="AJ38" s="176"/>
      <c r="AK38" s="189"/>
      <c r="AL38" s="171"/>
      <c r="AM38" s="169"/>
      <c r="AN38" s="169"/>
      <c r="AO38" s="171"/>
      <c r="AP38" s="175"/>
    </row>
    <row r="39" spans="1:42" ht="29.25" customHeight="1">
      <c r="A39" s="91">
        <v>11</v>
      </c>
      <c r="B39" s="188"/>
      <c r="C39" s="189"/>
      <c r="D39" s="190"/>
      <c r="E39" s="174"/>
      <c r="F39" s="174"/>
      <c r="G39" s="191"/>
      <c r="H39" s="192"/>
      <c r="I39" s="192"/>
      <c r="J39" s="192"/>
      <c r="K39" s="193"/>
      <c r="L39" s="194"/>
      <c r="M39" s="191"/>
      <c r="N39" s="192"/>
      <c r="O39" s="192"/>
      <c r="P39" s="192"/>
      <c r="Q39" s="193"/>
      <c r="R39" s="170"/>
      <c r="S39" s="195"/>
      <c r="T39" s="196"/>
      <c r="U39" s="170"/>
      <c r="V39" s="195"/>
      <c r="W39" s="196"/>
      <c r="X39" s="190"/>
      <c r="Y39" s="189"/>
      <c r="Z39" s="171"/>
      <c r="AA39" s="190"/>
      <c r="AB39" s="493"/>
      <c r="AC39" s="197"/>
      <c r="AD39" s="196"/>
      <c r="AE39" s="190"/>
      <c r="AF39" s="196"/>
      <c r="AG39" s="172"/>
      <c r="AH39" s="198"/>
      <c r="AI39" s="415">
        <f t="shared" si="0"/>
        <v>0</v>
      </c>
      <c r="AJ39" s="176"/>
      <c r="AK39" s="189"/>
      <c r="AL39" s="171"/>
      <c r="AM39" s="169"/>
      <c r="AN39" s="169"/>
      <c r="AO39" s="171"/>
      <c r="AP39" s="175"/>
    </row>
    <row r="40" spans="1:42" ht="29.25" customHeight="1">
      <c r="A40" s="91">
        <v>12</v>
      </c>
      <c r="B40" s="188"/>
      <c r="C40" s="189"/>
      <c r="D40" s="190"/>
      <c r="E40" s="174"/>
      <c r="F40" s="174"/>
      <c r="G40" s="191"/>
      <c r="H40" s="192"/>
      <c r="I40" s="192"/>
      <c r="J40" s="192"/>
      <c r="K40" s="193"/>
      <c r="L40" s="194"/>
      <c r="M40" s="191"/>
      <c r="N40" s="192"/>
      <c r="O40" s="192"/>
      <c r="P40" s="192"/>
      <c r="Q40" s="193"/>
      <c r="R40" s="170"/>
      <c r="S40" s="195"/>
      <c r="T40" s="196"/>
      <c r="U40" s="170"/>
      <c r="V40" s="195"/>
      <c r="W40" s="196"/>
      <c r="X40" s="190"/>
      <c r="Y40" s="189"/>
      <c r="Z40" s="171"/>
      <c r="AA40" s="190"/>
      <c r="AB40" s="493"/>
      <c r="AC40" s="197"/>
      <c r="AD40" s="196"/>
      <c r="AE40" s="190"/>
      <c r="AF40" s="196"/>
      <c r="AG40" s="172"/>
      <c r="AH40" s="198"/>
      <c r="AI40" s="415">
        <f t="shared" si="0"/>
        <v>0</v>
      </c>
      <c r="AJ40" s="176"/>
      <c r="AK40" s="189"/>
      <c r="AL40" s="171"/>
      <c r="AM40" s="169"/>
      <c r="AN40" s="169"/>
      <c r="AO40" s="171"/>
      <c r="AP40" s="175"/>
    </row>
    <row r="41" spans="1:42" ht="29.25" customHeight="1">
      <c r="A41" s="91">
        <v>13</v>
      </c>
      <c r="B41" s="188"/>
      <c r="C41" s="189"/>
      <c r="D41" s="190"/>
      <c r="E41" s="174"/>
      <c r="F41" s="174"/>
      <c r="G41" s="191"/>
      <c r="H41" s="192"/>
      <c r="I41" s="192"/>
      <c r="J41" s="192"/>
      <c r="K41" s="193"/>
      <c r="L41" s="194"/>
      <c r="M41" s="191"/>
      <c r="N41" s="192"/>
      <c r="O41" s="192"/>
      <c r="P41" s="192"/>
      <c r="Q41" s="193"/>
      <c r="R41" s="170"/>
      <c r="S41" s="195"/>
      <c r="T41" s="196"/>
      <c r="U41" s="170"/>
      <c r="V41" s="195"/>
      <c r="W41" s="196"/>
      <c r="X41" s="190"/>
      <c r="Y41" s="189"/>
      <c r="Z41" s="171"/>
      <c r="AA41" s="190"/>
      <c r="AB41" s="493"/>
      <c r="AC41" s="197"/>
      <c r="AD41" s="196"/>
      <c r="AE41" s="190"/>
      <c r="AF41" s="196"/>
      <c r="AG41" s="172"/>
      <c r="AH41" s="198"/>
      <c r="AI41" s="415">
        <f t="shared" si="0"/>
        <v>0</v>
      </c>
      <c r="AJ41" s="176"/>
      <c r="AK41" s="189"/>
      <c r="AL41" s="171"/>
      <c r="AM41" s="169"/>
      <c r="AN41" s="169"/>
      <c r="AO41" s="171"/>
      <c r="AP41" s="175"/>
    </row>
    <row r="42" spans="1:42" ht="29.25" customHeight="1">
      <c r="A42" s="91">
        <v>14</v>
      </c>
      <c r="B42" s="188"/>
      <c r="C42" s="189"/>
      <c r="D42" s="190"/>
      <c r="E42" s="174"/>
      <c r="F42" s="174"/>
      <c r="G42" s="191"/>
      <c r="H42" s="192"/>
      <c r="I42" s="192"/>
      <c r="J42" s="192"/>
      <c r="K42" s="193"/>
      <c r="L42" s="194"/>
      <c r="M42" s="191"/>
      <c r="N42" s="192"/>
      <c r="O42" s="192"/>
      <c r="P42" s="192"/>
      <c r="Q42" s="193"/>
      <c r="R42" s="170"/>
      <c r="S42" s="195"/>
      <c r="T42" s="196"/>
      <c r="U42" s="170"/>
      <c r="V42" s="195"/>
      <c r="W42" s="196"/>
      <c r="X42" s="190"/>
      <c r="Y42" s="189"/>
      <c r="Z42" s="171"/>
      <c r="AA42" s="190"/>
      <c r="AB42" s="493"/>
      <c r="AC42" s="197"/>
      <c r="AD42" s="196"/>
      <c r="AE42" s="190"/>
      <c r="AF42" s="196"/>
      <c r="AG42" s="172"/>
      <c r="AH42" s="198"/>
      <c r="AI42" s="415">
        <f t="shared" si="0"/>
        <v>0</v>
      </c>
      <c r="AJ42" s="176"/>
      <c r="AK42" s="189"/>
      <c r="AL42" s="171"/>
      <c r="AM42" s="169"/>
      <c r="AN42" s="169"/>
      <c r="AO42" s="171"/>
      <c r="AP42" s="175"/>
    </row>
    <row r="43" spans="1:42" ht="29.25" customHeight="1">
      <c r="A43" s="91">
        <v>15</v>
      </c>
      <c r="B43" s="188"/>
      <c r="C43" s="189"/>
      <c r="D43" s="190"/>
      <c r="E43" s="174"/>
      <c r="F43" s="174"/>
      <c r="G43" s="191"/>
      <c r="H43" s="192"/>
      <c r="I43" s="192"/>
      <c r="J43" s="192"/>
      <c r="K43" s="193"/>
      <c r="L43" s="194"/>
      <c r="M43" s="191"/>
      <c r="N43" s="192"/>
      <c r="O43" s="192"/>
      <c r="P43" s="192"/>
      <c r="Q43" s="193"/>
      <c r="R43" s="170"/>
      <c r="S43" s="195"/>
      <c r="T43" s="196"/>
      <c r="U43" s="170"/>
      <c r="V43" s="195"/>
      <c r="W43" s="196"/>
      <c r="X43" s="190"/>
      <c r="Y43" s="189"/>
      <c r="Z43" s="171"/>
      <c r="AA43" s="190"/>
      <c r="AB43" s="493"/>
      <c r="AC43" s="197"/>
      <c r="AD43" s="196"/>
      <c r="AE43" s="190"/>
      <c r="AF43" s="196"/>
      <c r="AG43" s="172"/>
      <c r="AH43" s="198"/>
      <c r="AI43" s="415">
        <f t="shared" si="0"/>
        <v>0</v>
      </c>
      <c r="AJ43" s="176"/>
      <c r="AK43" s="189"/>
      <c r="AL43" s="171"/>
      <c r="AM43" s="169"/>
      <c r="AN43" s="169"/>
      <c r="AO43" s="171"/>
      <c r="AP43" s="175"/>
    </row>
    <row r="44" spans="1:42" ht="29.25" customHeight="1">
      <c r="A44" s="91">
        <v>16</v>
      </c>
      <c r="B44" s="188"/>
      <c r="C44" s="189"/>
      <c r="D44" s="190"/>
      <c r="E44" s="174"/>
      <c r="F44" s="174"/>
      <c r="G44" s="191"/>
      <c r="H44" s="192"/>
      <c r="I44" s="192"/>
      <c r="J44" s="192"/>
      <c r="K44" s="193"/>
      <c r="L44" s="194"/>
      <c r="M44" s="191"/>
      <c r="N44" s="192"/>
      <c r="O44" s="192"/>
      <c r="P44" s="192"/>
      <c r="Q44" s="193"/>
      <c r="R44" s="170"/>
      <c r="S44" s="195"/>
      <c r="T44" s="196"/>
      <c r="U44" s="170"/>
      <c r="V44" s="195"/>
      <c r="W44" s="196"/>
      <c r="X44" s="190"/>
      <c r="Y44" s="189"/>
      <c r="Z44" s="171"/>
      <c r="AA44" s="190"/>
      <c r="AB44" s="493"/>
      <c r="AC44" s="197"/>
      <c r="AD44" s="196"/>
      <c r="AE44" s="190"/>
      <c r="AF44" s="196"/>
      <c r="AG44" s="172"/>
      <c r="AH44" s="198"/>
      <c r="AI44" s="415">
        <f t="shared" si="0"/>
        <v>0</v>
      </c>
      <c r="AJ44" s="176"/>
      <c r="AK44" s="189"/>
      <c r="AL44" s="171"/>
      <c r="AM44" s="169"/>
      <c r="AN44" s="169"/>
      <c r="AO44" s="171"/>
      <c r="AP44" s="175"/>
    </row>
    <row r="45" spans="1:42" ht="29.25" customHeight="1">
      <c r="A45" s="91">
        <v>17</v>
      </c>
      <c r="B45" s="188"/>
      <c r="C45" s="189"/>
      <c r="D45" s="190"/>
      <c r="E45" s="174"/>
      <c r="F45" s="174"/>
      <c r="G45" s="191"/>
      <c r="H45" s="192"/>
      <c r="I45" s="192"/>
      <c r="J45" s="192"/>
      <c r="K45" s="193"/>
      <c r="L45" s="194"/>
      <c r="M45" s="191"/>
      <c r="N45" s="192"/>
      <c r="O45" s="192"/>
      <c r="P45" s="192"/>
      <c r="Q45" s="193"/>
      <c r="R45" s="170"/>
      <c r="S45" s="195"/>
      <c r="T45" s="196"/>
      <c r="U45" s="170"/>
      <c r="V45" s="195"/>
      <c r="W45" s="196"/>
      <c r="X45" s="190"/>
      <c r="Y45" s="189"/>
      <c r="Z45" s="171"/>
      <c r="AA45" s="190"/>
      <c r="AB45" s="493"/>
      <c r="AC45" s="197"/>
      <c r="AD45" s="196"/>
      <c r="AE45" s="190"/>
      <c r="AF45" s="196"/>
      <c r="AG45" s="172"/>
      <c r="AH45" s="198"/>
      <c r="AI45" s="415">
        <f t="shared" si="0"/>
        <v>0</v>
      </c>
      <c r="AJ45" s="176"/>
      <c r="AK45" s="189"/>
      <c r="AL45" s="171"/>
      <c r="AM45" s="169"/>
      <c r="AN45" s="169"/>
      <c r="AO45" s="171"/>
      <c r="AP45" s="175"/>
    </row>
    <row r="46" spans="1:42" ht="29.25" customHeight="1">
      <c r="A46" s="91">
        <v>18</v>
      </c>
      <c r="B46" s="188"/>
      <c r="C46" s="189"/>
      <c r="D46" s="190"/>
      <c r="E46" s="174"/>
      <c r="F46" s="174"/>
      <c r="G46" s="191"/>
      <c r="H46" s="192"/>
      <c r="I46" s="192"/>
      <c r="J46" s="192"/>
      <c r="K46" s="193"/>
      <c r="L46" s="194"/>
      <c r="M46" s="191"/>
      <c r="N46" s="192"/>
      <c r="O46" s="192"/>
      <c r="P46" s="192"/>
      <c r="Q46" s="193"/>
      <c r="R46" s="170"/>
      <c r="S46" s="195"/>
      <c r="T46" s="196"/>
      <c r="U46" s="170"/>
      <c r="V46" s="195"/>
      <c r="W46" s="196"/>
      <c r="X46" s="190"/>
      <c r="Y46" s="189"/>
      <c r="Z46" s="171"/>
      <c r="AA46" s="190"/>
      <c r="AB46" s="493"/>
      <c r="AC46" s="197"/>
      <c r="AD46" s="196"/>
      <c r="AE46" s="190"/>
      <c r="AF46" s="196"/>
      <c r="AG46" s="172"/>
      <c r="AH46" s="198"/>
      <c r="AI46" s="415">
        <f t="shared" si="0"/>
        <v>0</v>
      </c>
      <c r="AJ46" s="176"/>
      <c r="AK46" s="189"/>
      <c r="AL46" s="171"/>
      <c r="AM46" s="169"/>
      <c r="AN46" s="169"/>
      <c r="AO46" s="171"/>
      <c r="AP46" s="175"/>
    </row>
    <row r="47" spans="1:42" ht="29.25" customHeight="1">
      <c r="A47" s="91">
        <v>19</v>
      </c>
      <c r="B47" s="188"/>
      <c r="C47" s="189"/>
      <c r="D47" s="190"/>
      <c r="E47" s="174"/>
      <c r="F47" s="174"/>
      <c r="G47" s="191"/>
      <c r="H47" s="192"/>
      <c r="I47" s="192"/>
      <c r="J47" s="192"/>
      <c r="K47" s="193"/>
      <c r="L47" s="194"/>
      <c r="M47" s="191"/>
      <c r="N47" s="192"/>
      <c r="O47" s="192"/>
      <c r="P47" s="192"/>
      <c r="Q47" s="193"/>
      <c r="R47" s="170"/>
      <c r="S47" s="195"/>
      <c r="T47" s="196"/>
      <c r="U47" s="170"/>
      <c r="V47" s="195"/>
      <c r="W47" s="196"/>
      <c r="X47" s="190"/>
      <c r="Y47" s="189"/>
      <c r="Z47" s="171"/>
      <c r="AA47" s="190"/>
      <c r="AB47" s="493"/>
      <c r="AC47" s="197"/>
      <c r="AD47" s="196"/>
      <c r="AE47" s="190"/>
      <c r="AF47" s="196"/>
      <c r="AG47" s="172"/>
      <c r="AH47" s="198"/>
      <c r="AI47" s="415">
        <f t="shared" si="0"/>
        <v>0</v>
      </c>
      <c r="AJ47" s="176"/>
      <c r="AK47" s="189"/>
      <c r="AL47" s="171"/>
      <c r="AM47" s="169"/>
      <c r="AN47" s="169"/>
      <c r="AO47" s="171"/>
      <c r="AP47" s="175"/>
    </row>
    <row r="48" spans="1:42" ht="29.25" customHeight="1">
      <c r="A48" s="91">
        <v>20</v>
      </c>
      <c r="B48" s="188"/>
      <c r="C48" s="189"/>
      <c r="D48" s="190"/>
      <c r="E48" s="174"/>
      <c r="F48" s="174"/>
      <c r="G48" s="191"/>
      <c r="H48" s="192"/>
      <c r="I48" s="192"/>
      <c r="J48" s="192"/>
      <c r="K48" s="193"/>
      <c r="L48" s="194"/>
      <c r="M48" s="191"/>
      <c r="N48" s="192"/>
      <c r="O48" s="192"/>
      <c r="P48" s="192"/>
      <c r="Q48" s="193"/>
      <c r="R48" s="170"/>
      <c r="S48" s="195"/>
      <c r="T48" s="196"/>
      <c r="U48" s="170"/>
      <c r="V48" s="195"/>
      <c r="W48" s="196"/>
      <c r="X48" s="190"/>
      <c r="Y48" s="189"/>
      <c r="Z48" s="171"/>
      <c r="AA48" s="190"/>
      <c r="AB48" s="493"/>
      <c r="AC48" s="197"/>
      <c r="AD48" s="196"/>
      <c r="AE48" s="190"/>
      <c r="AF48" s="196"/>
      <c r="AG48" s="172"/>
      <c r="AH48" s="198"/>
      <c r="AI48" s="415">
        <f t="shared" si="0"/>
        <v>0</v>
      </c>
      <c r="AJ48" s="176"/>
      <c r="AK48" s="189"/>
      <c r="AL48" s="171"/>
      <c r="AM48" s="169"/>
      <c r="AN48" s="169"/>
      <c r="AO48" s="171"/>
      <c r="AP48" s="175"/>
    </row>
    <row r="49" spans="1:42" ht="29.25" customHeight="1">
      <c r="A49" s="91">
        <v>21</v>
      </c>
      <c r="B49" s="188"/>
      <c r="C49" s="189"/>
      <c r="D49" s="190"/>
      <c r="E49" s="174"/>
      <c r="F49" s="174"/>
      <c r="G49" s="191"/>
      <c r="H49" s="192"/>
      <c r="I49" s="192"/>
      <c r="J49" s="192"/>
      <c r="K49" s="193"/>
      <c r="L49" s="194"/>
      <c r="M49" s="191"/>
      <c r="N49" s="192"/>
      <c r="O49" s="192"/>
      <c r="P49" s="192"/>
      <c r="Q49" s="193"/>
      <c r="R49" s="170"/>
      <c r="S49" s="195"/>
      <c r="T49" s="196"/>
      <c r="U49" s="170"/>
      <c r="V49" s="195"/>
      <c r="W49" s="196"/>
      <c r="X49" s="190"/>
      <c r="Y49" s="189"/>
      <c r="Z49" s="171"/>
      <c r="AA49" s="190"/>
      <c r="AB49" s="493"/>
      <c r="AC49" s="197"/>
      <c r="AD49" s="196"/>
      <c r="AE49" s="190"/>
      <c r="AF49" s="196"/>
      <c r="AG49" s="172"/>
      <c r="AH49" s="198"/>
      <c r="AI49" s="415">
        <f t="shared" si="0"/>
        <v>0</v>
      </c>
      <c r="AJ49" s="176"/>
      <c r="AK49" s="189"/>
      <c r="AL49" s="171"/>
      <c r="AM49" s="169"/>
      <c r="AN49" s="169"/>
      <c r="AO49" s="171"/>
      <c r="AP49" s="175"/>
    </row>
    <row r="50" spans="1:42" ht="29.25" customHeight="1">
      <c r="A50" s="91">
        <v>22</v>
      </c>
      <c r="B50" s="188"/>
      <c r="C50" s="189"/>
      <c r="D50" s="190"/>
      <c r="E50" s="174"/>
      <c r="F50" s="174"/>
      <c r="G50" s="191"/>
      <c r="H50" s="192"/>
      <c r="I50" s="192"/>
      <c r="J50" s="192"/>
      <c r="K50" s="193"/>
      <c r="L50" s="194"/>
      <c r="M50" s="191"/>
      <c r="N50" s="192"/>
      <c r="O50" s="192"/>
      <c r="P50" s="192"/>
      <c r="Q50" s="193"/>
      <c r="R50" s="170"/>
      <c r="S50" s="195"/>
      <c r="T50" s="196"/>
      <c r="U50" s="170"/>
      <c r="V50" s="195"/>
      <c r="W50" s="196"/>
      <c r="X50" s="190"/>
      <c r="Y50" s="189"/>
      <c r="Z50" s="171"/>
      <c r="AA50" s="190"/>
      <c r="AB50" s="493"/>
      <c r="AC50" s="197"/>
      <c r="AD50" s="196"/>
      <c r="AE50" s="190"/>
      <c r="AF50" s="196"/>
      <c r="AG50" s="172"/>
      <c r="AH50" s="198"/>
      <c r="AI50" s="415">
        <f t="shared" si="0"/>
        <v>0</v>
      </c>
      <c r="AJ50" s="176"/>
      <c r="AK50" s="189"/>
      <c r="AL50" s="171"/>
      <c r="AM50" s="169"/>
      <c r="AN50" s="169"/>
      <c r="AO50" s="171"/>
      <c r="AP50" s="175"/>
    </row>
    <row r="51" spans="1:42" ht="29.25" customHeight="1">
      <c r="A51" s="91">
        <v>23</v>
      </c>
      <c r="B51" s="188"/>
      <c r="C51" s="189"/>
      <c r="D51" s="190"/>
      <c r="E51" s="174"/>
      <c r="F51" s="174"/>
      <c r="G51" s="191"/>
      <c r="H51" s="192"/>
      <c r="I51" s="192"/>
      <c r="J51" s="192"/>
      <c r="K51" s="193"/>
      <c r="L51" s="194"/>
      <c r="M51" s="191"/>
      <c r="N51" s="192"/>
      <c r="O51" s="192"/>
      <c r="P51" s="192"/>
      <c r="Q51" s="193"/>
      <c r="R51" s="170"/>
      <c r="S51" s="195"/>
      <c r="T51" s="196"/>
      <c r="U51" s="170"/>
      <c r="V51" s="195"/>
      <c r="W51" s="196"/>
      <c r="X51" s="190"/>
      <c r="Y51" s="189"/>
      <c r="Z51" s="171"/>
      <c r="AA51" s="190"/>
      <c r="AB51" s="493"/>
      <c r="AC51" s="197"/>
      <c r="AD51" s="196"/>
      <c r="AE51" s="190"/>
      <c r="AF51" s="196"/>
      <c r="AG51" s="172"/>
      <c r="AH51" s="198"/>
      <c r="AI51" s="415">
        <f t="shared" si="0"/>
        <v>0</v>
      </c>
      <c r="AJ51" s="176"/>
      <c r="AK51" s="189"/>
      <c r="AL51" s="171"/>
      <c r="AM51" s="169"/>
      <c r="AN51" s="169"/>
      <c r="AO51" s="171"/>
      <c r="AP51" s="175"/>
    </row>
    <row r="52" spans="1:42" ht="29.25" customHeight="1">
      <c r="A52" s="91">
        <v>24</v>
      </c>
      <c r="B52" s="188"/>
      <c r="C52" s="189"/>
      <c r="D52" s="190"/>
      <c r="E52" s="174"/>
      <c r="F52" s="174"/>
      <c r="G52" s="191"/>
      <c r="H52" s="192"/>
      <c r="I52" s="192"/>
      <c r="J52" s="192"/>
      <c r="K52" s="193"/>
      <c r="L52" s="194"/>
      <c r="M52" s="191"/>
      <c r="N52" s="192"/>
      <c r="O52" s="192"/>
      <c r="P52" s="192"/>
      <c r="Q52" s="193"/>
      <c r="R52" s="170"/>
      <c r="S52" s="195"/>
      <c r="T52" s="196"/>
      <c r="U52" s="170"/>
      <c r="V52" s="195"/>
      <c r="W52" s="196"/>
      <c r="X52" s="190"/>
      <c r="Y52" s="189"/>
      <c r="Z52" s="171"/>
      <c r="AA52" s="190"/>
      <c r="AB52" s="493"/>
      <c r="AC52" s="197"/>
      <c r="AD52" s="196"/>
      <c r="AE52" s="190"/>
      <c r="AF52" s="196"/>
      <c r="AG52" s="172"/>
      <c r="AH52" s="198"/>
      <c r="AI52" s="415">
        <f t="shared" si="0"/>
        <v>0</v>
      </c>
      <c r="AJ52" s="176"/>
      <c r="AK52" s="189"/>
      <c r="AL52" s="171"/>
      <c r="AM52" s="169"/>
      <c r="AN52" s="169"/>
      <c r="AO52" s="171"/>
      <c r="AP52" s="175"/>
    </row>
    <row r="53" spans="1:42" ht="29.25" customHeight="1">
      <c r="A53" s="91">
        <v>25</v>
      </c>
      <c r="B53" s="188"/>
      <c r="C53" s="189"/>
      <c r="D53" s="190"/>
      <c r="E53" s="174"/>
      <c r="F53" s="174"/>
      <c r="G53" s="191"/>
      <c r="H53" s="192"/>
      <c r="I53" s="192"/>
      <c r="J53" s="192"/>
      <c r="K53" s="193"/>
      <c r="L53" s="194"/>
      <c r="M53" s="191"/>
      <c r="N53" s="192"/>
      <c r="O53" s="192"/>
      <c r="P53" s="192"/>
      <c r="Q53" s="193"/>
      <c r="R53" s="170"/>
      <c r="S53" s="195"/>
      <c r="T53" s="196"/>
      <c r="U53" s="170"/>
      <c r="V53" s="195"/>
      <c r="W53" s="196"/>
      <c r="X53" s="190"/>
      <c r="Y53" s="189"/>
      <c r="Z53" s="171"/>
      <c r="AA53" s="190"/>
      <c r="AB53" s="493"/>
      <c r="AC53" s="197"/>
      <c r="AD53" s="196"/>
      <c r="AE53" s="190"/>
      <c r="AF53" s="196"/>
      <c r="AG53" s="172"/>
      <c r="AH53" s="198"/>
      <c r="AI53" s="415">
        <f t="shared" si="0"/>
        <v>0</v>
      </c>
      <c r="AJ53" s="176"/>
      <c r="AK53" s="189"/>
      <c r="AL53" s="171"/>
      <c r="AM53" s="169"/>
      <c r="AN53" s="169"/>
      <c r="AO53" s="171"/>
      <c r="AP53" s="175"/>
    </row>
    <row r="54" spans="1:42" ht="29.25" customHeight="1">
      <c r="A54" s="91">
        <v>26</v>
      </c>
      <c r="B54" s="188"/>
      <c r="C54" s="189"/>
      <c r="D54" s="190"/>
      <c r="E54" s="174"/>
      <c r="F54" s="174"/>
      <c r="G54" s="191"/>
      <c r="H54" s="192"/>
      <c r="I54" s="192"/>
      <c r="J54" s="192"/>
      <c r="K54" s="193"/>
      <c r="L54" s="194"/>
      <c r="M54" s="191"/>
      <c r="N54" s="192"/>
      <c r="O54" s="192"/>
      <c r="P54" s="192"/>
      <c r="Q54" s="193"/>
      <c r="R54" s="170"/>
      <c r="S54" s="195"/>
      <c r="T54" s="196"/>
      <c r="U54" s="170"/>
      <c r="V54" s="195"/>
      <c r="W54" s="196"/>
      <c r="X54" s="190"/>
      <c r="Y54" s="189"/>
      <c r="Z54" s="171"/>
      <c r="AA54" s="190"/>
      <c r="AB54" s="493"/>
      <c r="AC54" s="197"/>
      <c r="AD54" s="196"/>
      <c r="AE54" s="190"/>
      <c r="AF54" s="196"/>
      <c r="AG54" s="172"/>
      <c r="AH54" s="198"/>
      <c r="AI54" s="415">
        <f t="shared" si="0"/>
        <v>0</v>
      </c>
      <c r="AJ54" s="176"/>
      <c r="AK54" s="189"/>
      <c r="AL54" s="171"/>
      <c r="AM54" s="169"/>
      <c r="AN54" s="169"/>
      <c r="AO54" s="171"/>
      <c r="AP54" s="175"/>
    </row>
    <row r="55" spans="1:42" ht="29.25" customHeight="1">
      <c r="A55" s="91">
        <v>27</v>
      </c>
      <c r="B55" s="188"/>
      <c r="C55" s="189"/>
      <c r="D55" s="190"/>
      <c r="E55" s="174"/>
      <c r="F55" s="174"/>
      <c r="G55" s="191"/>
      <c r="H55" s="192"/>
      <c r="I55" s="192"/>
      <c r="J55" s="192"/>
      <c r="K55" s="193"/>
      <c r="L55" s="194"/>
      <c r="M55" s="191"/>
      <c r="N55" s="192"/>
      <c r="O55" s="192"/>
      <c r="P55" s="192"/>
      <c r="Q55" s="193"/>
      <c r="R55" s="170"/>
      <c r="S55" s="195"/>
      <c r="T55" s="196"/>
      <c r="U55" s="170"/>
      <c r="V55" s="195"/>
      <c r="W55" s="196"/>
      <c r="X55" s="190"/>
      <c r="Y55" s="189"/>
      <c r="Z55" s="171"/>
      <c r="AA55" s="190"/>
      <c r="AB55" s="493"/>
      <c r="AC55" s="197"/>
      <c r="AD55" s="196"/>
      <c r="AE55" s="190"/>
      <c r="AF55" s="196"/>
      <c r="AG55" s="172"/>
      <c r="AH55" s="198"/>
      <c r="AI55" s="415">
        <f t="shared" si="0"/>
        <v>0</v>
      </c>
      <c r="AJ55" s="176"/>
      <c r="AK55" s="189"/>
      <c r="AL55" s="171"/>
      <c r="AM55" s="169"/>
      <c r="AN55" s="169"/>
      <c r="AO55" s="171"/>
      <c r="AP55" s="175"/>
    </row>
    <row r="56" spans="1:42" ht="29.25" customHeight="1">
      <c r="A56" s="91">
        <v>28</v>
      </c>
      <c r="B56" s="188"/>
      <c r="C56" s="189"/>
      <c r="D56" s="190"/>
      <c r="E56" s="174"/>
      <c r="F56" s="174"/>
      <c r="G56" s="191"/>
      <c r="H56" s="192"/>
      <c r="I56" s="192"/>
      <c r="J56" s="192"/>
      <c r="K56" s="193"/>
      <c r="L56" s="194"/>
      <c r="M56" s="191"/>
      <c r="N56" s="192"/>
      <c r="O56" s="192"/>
      <c r="P56" s="192"/>
      <c r="Q56" s="193"/>
      <c r="R56" s="170"/>
      <c r="S56" s="195"/>
      <c r="T56" s="196"/>
      <c r="U56" s="170"/>
      <c r="V56" s="195"/>
      <c r="W56" s="196"/>
      <c r="X56" s="190"/>
      <c r="Y56" s="189"/>
      <c r="Z56" s="171"/>
      <c r="AA56" s="190"/>
      <c r="AB56" s="493"/>
      <c r="AC56" s="197"/>
      <c r="AD56" s="196"/>
      <c r="AE56" s="190"/>
      <c r="AF56" s="196"/>
      <c r="AG56" s="172"/>
      <c r="AH56" s="198"/>
      <c r="AI56" s="415">
        <f t="shared" si="0"/>
        <v>0</v>
      </c>
      <c r="AJ56" s="176"/>
      <c r="AK56" s="189"/>
      <c r="AL56" s="171"/>
      <c r="AM56" s="169"/>
      <c r="AN56" s="169"/>
      <c r="AO56" s="171"/>
      <c r="AP56" s="175"/>
    </row>
    <row r="57" spans="1:42" ht="29.25" customHeight="1">
      <c r="A57" s="91">
        <v>29</v>
      </c>
      <c r="B57" s="188"/>
      <c r="C57" s="189"/>
      <c r="D57" s="190"/>
      <c r="E57" s="174"/>
      <c r="F57" s="174"/>
      <c r="G57" s="191"/>
      <c r="H57" s="192"/>
      <c r="I57" s="192"/>
      <c r="J57" s="192"/>
      <c r="K57" s="193"/>
      <c r="L57" s="194"/>
      <c r="M57" s="191"/>
      <c r="N57" s="192"/>
      <c r="O57" s="192"/>
      <c r="P57" s="192"/>
      <c r="Q57" s="193"/>
      <c r="R57" s="170"/>
      <c r="S57" s="195"/>
      <c r="T57" s="196"/>
      <c r="U57" s="170"/>
      <c r="V57" s="195"/>
      <c r="W57" s="196"/>
      <c r="X57" s="190"/>
      <c r="Y57" s="189"/>
      <c r="Z57" s="171"/>
      <c r="AA57" s="190"/>
      <c r="AB57" s="493"/>
      <c r="AC57" s="197"/>
      <c r="AD57" s="196"/>
      <c r="AE57" s="190"/>
      <c r="AF57" s="196"/>
      <c r="AG57" s="172"/>
      <c r="AH57" s="198"/>
      <c r="AI57" s="415">
        <f t="shared" si="0"/>
        <v>0</v>
      </c>
      <c r="AJ57" s="176"/>
      <c r="AK57" s="189"/>
      <c r="AL57" s="171"/>
      <c r="AM57" s="169"/>
      <c r="AN57" s="169"/>
      <c r="AO57" s="171"/>
      <c r="AP57" s="175"/>
    </row>
    <row r="58" spans="1:42" ht="29.25" customHeight="1">
      <c r="A58" s="91">
        <v>30</v>
      </c>
      <c r="B58" s="188"/>
      <c r="C58" s="189"/>
      <c r="D58" s="190"/>
      <c r="E58" s="174"/>
      <c r="F58" s="174"/>
      <c r="G58" s="191"/>
      <c r="H58" s="192"/>
      <c r="I58" s="192"/>
      <c r="J58" s="192"/>
      <c r="K58" s="193"/>
      <c r="L58" s="194"/>
      <c r="M58" s="191"/>
      <c r="N58" s="192"/>
      <c r="O58" s="192"/>
      <c r="P58" s="192"/>
      <c r="Q58" s="193"/>
      <c r="R58" s="170"/>
      <c r="S58" s="195"/>
      <c r="T58" s="196"/>
      <c r="U58" s="170"/>
      <c r="V58" s="195"/>
      <c r="W58" s="196"/>
      <c r="X58" s="190"/>
      <c r="Y58" s="189"/>
      <c r="Z58" s="171"/>
      <c r="AA58" s="190"/>
      <c r="AB58" s="493"/>
      <c r="AC58" s="197"/>
      <c r="AD58" s="196"/>
      <c r="AE58" s="190"/>
      <c r="AF58" s="196"/>
      <c r="AG58" s="172"/>
      <c r="AH58" s="198"/>
      <c r="AI58" s="415">
        <f t="shared" si="0"/>
        <v>0</v>
      </c>
      <c r="AJ58" s="176"/>
      <c r="AK58" s="189"/>
      <c r="AL58" s="171"/>
      <c r="AM58" s="169"/>
      <c r="AN58" s="169"/>
      <c r="AO58" s="171"/>
      <c r="AP58" s="175"/>
    </row>
    <row r="59" spans="1:42" ht="29.25" customHeight="1">
      <c r="A59" s="91">
        <v>31</v>
      </c>
      <c r="B59" s="188"/>
      <c r="C59" s="189"/>
      <c r="D59" s="190"/>
      <c r="E59" s="174"/>
      <c r="F59" s="174"/>
      <c r="G59" s="191"/>
      <c r="H59" s="192"/>
      <c r="I59" s="192"/>
      <c r="J59" s="192"/>
      <c r="K59" s="193"/>
      <c r="L59" s="194"/>
      <c r="M59" s="191"/>
      <c r="N59" s="192"/>
      <c r="O59" s="192"/>
      <c r="P59" s="192"/>
      <c r="Q59" s="193"/>
      <c r="R59" s="170"/>
      <c r="S59" s="195"/>
      <c r="T59" s="196"/>
      <c r="U59" s="170"/>
      <c r="V59" s="195"/>
      <c r="W59" s="196"/>
      <c r="X59" s="190"/>
      <c r="Y59" s="189"/>
      <c r="Z59" s="171"/>
      <c r="AA59" s="190"/>
      <c r="AB59" s="493"/>
      <c r="AC59" s="197"/>
      <c r="AD59" s="196"/>
      <c r="AE59" s="190"/>
      <c r="AF59" s="196"/>
      <c r="AG59" s="172"/>
      <c r="AH59" s="198"/>
      <c r="AI59" s="415">
        <f t="shared" si="0"/>
        <v>0</v>
      </c>
      <c r="AJ59" s="176"/>
      <c r="AK59" s="189"/>
      <c r="AL59" s="171"/>
      <c r="AM59" s="169"/>
      <c r="AN59" s="169"/>
      <c r="AO59" s="171"/>
      <c r="AP59" s="175"/>
    </row>
    <row r="60" spans="1:42" ht="29.25" customHeight="1">
      <c r="A60" s="91">
        <v>32</v>
      </c>
      <c r="B60" s="188"/>
      <c r="C60" s="189"/>
      <c r="D60" s="190"/>
      <c r="E60" s="174"/>
      <c r="F60" s="174"/>
      <c r="G60" s="191"/>
      <c r="H60" s="192"/>
      <c r="I60" s="192"/>
      <c r="J60" s="192"/>
      <c r="K60" s="193"/>
      <c r="L60" s="194"/>
      <c r="M60" s="191"/>
      <c r="N60" s="192"/>
      <c r="O60" s="192"/>
      <c r="P60" s="192"/>
      <c r="Q60" s="193"/>
      <c r="R60" s="170"/>
      <c r="S60" s="195"/>
      <c r="T60" s="196"/>
      <c r="U60" s="170"/>
      <c r="V60" s="195"/>
      <c r="W60" s="196"/>
      <c r="X60" s="190"/>
      <c r="Y60" s="189"/>
      <c r="Z60" s="171"/>
      <c r="AA60" s="190"/>
      <c r="AB60" s="493"/>
      <c r="AC60" s="197"/>
      <c r="AD60" s="196"/>
      <c r="AE60" s="190"/>
      <c r="AF60" s="196"/>
      <c r="AG60" s="172"/>
      <c r="AH60" s="198"/>
      <c r="AI60" s="415">
        <f t="shared" si="0"/>
        <v>0</v>
      </c>
      <c r="AJ60" s="176"/>
      <c r="AK60" s="189"/>
      <c r="AL60" s="171"/>
      <c r="AM60" s="169"/>
      <c r="AN60" s="169"/>
      <c r="AO60" s="171"/>
      <c r="AP60" s="175"/>
    </row>
    <row r="61" spans="1:42" ht="29.25" customHeight="1">
      <c r="A61" s="91">
        <v>33</v>
      </c>
      <c r="B61" s="188"/>
      <c r="C61" s="189"/>
      <c r="D61" s="190"/>
      <c r="E61" s="174"/>
      <c r="F61" s="174"/>
      <c r="G61" s="191"/>
      <c r="H61" s="192"/>
      <c r="I61" s="192"/>
      <c r="J61" s="192"/>
      <c r="K61" s="193"/>
      <c r="L61" s="194"/>
      <c r="M61" s="191"/>
      <c r="N61" s="192"/>
      <c r="O61" s="192"/>
      <c r="P61" s="192"/>
      <c r="Q61" s="193"/>
      <c r="R61" s="170"/>
      <c r="S61" s="195"/>
      <c r="T61" s="196"/>
      <c r="U61" s="170"/>
      <c r="V61" s="195"/>
      <c r="W61" s="196"/>
      <c r="X61" s="190"/>
      <c r="Y61" s="189"/>
      <c r="Z61" s="171"/>
      <c r="AA61" s="190"/>
      <c r="AB61" s="493"/>
      <c r="AC61" s="197"/>
      <c r="AD61" s="196"/>
      <c r="AE61" s="190"/>
      <c r="AF61" s="196"/>
      <c r="AG61" s="172"/>
      <c r="AH61" s="198"/>
      <c r="AI61" s="415">
        <f t="shared" si="0"/>
        <v>0</v>
      </c>
      <c r="AJ61" s="176"/>
      <c r="AK61" s="189"/>
      <c r="AL61" s="171"/>
      <c r="AM61" s="169"/>
      <c r="AN61" s="169"/>
      <c r="AO61" s="171"/>
      <c r="AP61" s="175"/>
    </row>
    <row r="62" spans="1:42" ht="29.25" customHeight="1">
      <c r="A62" s="91">
        <v>34</v>
      </c>
      <c r="B62" s="188"/>
      <c r="C62" s="189"/>
      <c r="D62" s="190"/>
      <c r="E62" s="174"/>
      <c r="F62" s="174"/>
      <c r="G62" s="191"/>
      <c r="H62" s="192"/>
      <c r="I62" s="192"/>
      <c r="J62" s="192"/>
      <c r="K62" s="193"/>
      <c r="L62" s="194"/>
      <c r="M62" s="191"/>
      <c r="N62" s="192"/>
      <c r="O62" s="192"/>
      <c r="P62" s="192"/>
      <c r="Q62" s="193"/>
      <c r="R62" s="170"/>
      <c r="S62" s="195"/>
      <c r="T62" s="196"/>
      <c r="U62" s="170"/>
      <c r="V62" s="195"/>
      <c r="W62" s="196"/>
      <c r="X62" s="190"/>
      <c r="Y62" s="189"/>
      <c r="Z62" s="171"/>
      <c r="AA62" s="190"/>
      <c r="AB62" s="493"/>
      <c r="AC62" s="197"/>
      <c r="AD62" s="196"/>
      <c r="AE62" s="190"/>
      <c r="AF62" s="196"/>
      <c r="AG62" s="172"/>
      <c r="AH62" s="198"/>
      <c r="AI62" s="415">
        <f t="shared" si="0"/>
        <v>0</v>
      </c>
      <c r="AJ62" s="176"/>
      <c r="AK62" s="189"/>
      <c r="AL62" s="171"/>
      <c r="AM62" s="169"/>
      <c r="AN62" s="169"/>
      <c r="AO62" s="171"/>
      <c r="AP62" s="175"/>
    </row>
    <row r="63" spans="1:42" ht="29.25" customHeight="1">
      <c r="A63" s="91">
        <v>35</v>
      </c>
      <c r="B63" s="188"/>
      <c r="C63" s="189"/>
      <c r="D63" s="190"/>
      <c r="E63" s="174"/>
      <c r="F63" s="174"/>
      <c r="G63" s="191"/>
      <c r="H63" s="192"/>
      <c r="I63" s="192"/>
      <c r="J63" s="192"/>
      <c r="K63" s="193"/>
      <c r="L63" s="194"/>
      <c r="M63" s="191"/>
      <c r="N63" s="192"/>
      <c r="O63" s="192"/>
      <c r="P63" s="192"/>
      <c r="Q63" s="193"/>
      <c r="R63" s="170"/>
      <c r="S63" s="195"/>
      <c r="T63" s="196"/>
      <c r="U63" s="170"/>
      <c r="V63" s="195"/>
      <c r="W63" s="196"/>
      <c r="X63" s="190"/>
      <c r="Y63" s="189"/>
      <c r="Z63" s="171"/>
      <c r="AA63" s="190"/>
      <c r="AB63" s="493"/>
      <c r="AC63" s="197"/>
      <c r="AD63" s="196"/>
      <c r="AE63" s="190"/>
      <c r="AF63" s="196"/>
      <c r="AG63" s="172"/>
      <c r="AH63" s="198"/>
      <c r="AI63" s="415">
        <f t="shared" si="0"/>
        <v>0</v>
      </c>
      <c r="AJ63" s="176"/>
      <c r="AK63" s="189"/>
      <c r="AL63" s="171"/>
      <c r="AM63" s="169"/>
      <c r="AN63" s="169"/>
      <c r="AO63" s="171"/>
      <c r="AP63" s="175"/>
    </row>
    <row r="64" spans="1:42" ht="29.25" customHeight="1">
      <c r="A64" s="91">
        <v>36</v>
      </c>
      <c r="B64" s="188"/>
      <c r="C64" s="189"/>
      <c r="D64" s="190"/>
      <c r="E64" s="174"/>
      <c r="F64" s="174"/>
      <c r="G64" s="191"/>
      <c r="H64" s="192"/>
      <c r="I64" s="192"/>
      <c r="J64" s="192"/>
      <c r="K64" s="193"/>
      <c r="L64" s="194"/>
      <c r="M64" s="191"/>
      <c r="N64" s="192"/>
      <c r="O64" s="192"/>
      <c r="P64" s="192"/>
      <c r="Q64" s="193"/>
      <c r="R64" s="170"/>
      <c r="S64" s="195"/>
      <c r="T64" s="196"/>
      <c r="U64" s="170"/>
      <c r="V64" s="195"/>
      <c r="W64" s="196"/>
      <c r="X64" s="190"/>
      <c r="Y64" s="189"/>
      <c r="Z64" s="171"/>
      <c r="AA64" s="190"/>
      <c r="AB64" s="493"/>
      <c r="AC64" s="197"/>
      <c r="AD64" s="196"/>
      <c r="AE64" s="190"/>
      <c r="AF64" s="196"/>
      <c r="AG64" s="172"/>
      <c r="AH64" s="198"/>
      <c r="AI64" s="415">
        <f t="shared" si="0"/>
        <v>0</v>
      </c>
      <c r="AJ64" s="176"/>
      <c r="AK64" s="189"/>
      <c r="AL64" s="171"/>
      <c r="AM64" s="169"/>
      <c r="AN64" s="169"/>
      <c r="AO64" s="171"/>
      <c r="AP64" s="175"/>
    </row>
    <row r="65" spans="1:42" ht="29.25" customHeight="1">
      <c r="A65" s="91">
        <v>37</v>
      </c>
      <c r="B65" s="188"/>
      <c r="C65" s="189"/>
      <c r="D65" s="190"/>
      <c r="E65" s="174"/>
      <c r="F65" s="174"/>
      <c r="G65" s="191"/>
      <c r="H65" s="192"/>
      <c r="I65" s="192"/>
      <c r="J65" s="192"/>
      <c r="K65" s="193"/>
      <c r="L65" s="194"/>
      <c r="M65" s="191"/>
      <c r="N65" s="192"/>
      <c r="O65" s="192"/>
      <c r="P65" s="192"/>
      <c r="Q65" s="193"/>
      <c r="R65" s="170"/>
      <c r="S65" s="195"/>
      <c r="T65" s="196"/>
      <c r="U65" s="170"/>
      <c r="V65" s="195"/>
      <c r="W65" s="196"/>
      <c r="X65" s="190"/>
      <c r="Y65" s="189"/>
      <c r="Z65" s="171"/>
      <c r="AA65" s="190"/>
      <c r="AB65" s="493"/>
      <c r="AC65" s="197"/>
      <c r="AD65" s="196"/>
      <c r="AE65" s="190"/>
      <c r="AF65" s="196"/>
      <c r="AG65" s="172"/>
      <c r="AH65" s="198"/>
      <c r="AI65" s="415">
        <f t="shared" si="0"/>
        <v>0</v>
      </c>
      <c r="AJ65" s="176"/>
      <c r="AK65" s="189"/>
      <c r="AL65" s="171"/>
      <c r="AM65" s="169"/>
      <c r="AN65" s="169"/>
      <c r="AO65" s="171"/>
      <c r="AP65" s="175"/>
    </row>
    <row r="66" spans="1:42" ht="29.25" customHeight="1">
      <c r="A66" s="91">
        <v>38</v>
      </c>
      <c r="B66" s="188"/>
      <c r="C66" s="189"/>
      <c r="D66" s="190"/>
      <c r="E66" s="174"/>
      <c r="F66" s="174"/>
      <c r="G66" s="191"/>
      <c r="H66" s="192"/>
      <c r="I66" s="192"/>
      <c r="J66" s="192"/>
      <c r="K66" s="193"/>
      <c r="L66" s="194"/>
      <c r="M66" s="191"/>
      <c r="N66" s="192"/>
      <c r="O66" s="192"/>
      <c r="P66" s="192"/>
      <c r="Q66" s="193"/>
      <c r="R66" s="170"/>
      <c r="S66" s="195"/>
      <c r="T66" s="196"/>
      <c r="U66" s="170"/>
      <c r="V66" s="195"/>
      <c r="W66" s="196"/>
      <c r="X66" s="190"/>
      <c r="Y66" s="189"/>
      <c r="Z66" s="171"/>
      <c r="AA66" s="190"/>
      <c r="AB66" s="493"/>
      <c r="AC66" s="197"/>
      <c r="AD66" s="196"/>
      <c r="AE66" s="190"/>
      <c r="AF66" s="196"/>
      <c r="AG66" s="172"/>
      <c r="AH66" s="198"/>
      <c r="AI66" s="415">
        <f t="shared" si="0"/>
        <v>0</v>
      </c>
      <c r="AJ66" s="176"/>
      <c r="AK66" s="189"/>
      <c r="AL66" s="171"/>
      <c r="AM66" s="169"/>
      <c r="AN66" s="169"/>
      <c r="AO66" s="171"/>
      <c r="AP66" s="175"/>
    </row>
    <row r="67" spans="1:42" ht="29.25" customHeight="1">
      <c r="A67" s="91">
        <v>39</v>
      </c>
      <c r="B67" s="188"/>
      <c r="C67" s="189"/>
      <c r="D67" s="190"/>
      <c r="E67" s="174"/>
      <c r="F67" s="174"/>
      <c r="G67" s="191"/>
      <c r="H67" s="192"/>
      <c r="I67" s="192"/>
      <c r="J67" s="192"/>
      <c r="K67" s="193"/>
      <c r="L67" s="194"/>
      <c r="M67" s="191"/>
      <c r="N67" s="192"/>
      <c r="O67" s="192"/>
      <c r="P67" s="192"/>
      <c r="Q67" s="193"/>
      <c r="R67" s="170"/>
      <c r="S67" s="195"/>
      <c r="T67" s="196"/>
      <c r="U67" s="170"/>
      <c r="V67" s="195"/>
      <c r="W67" s="196"/>
      <c r="X67" s="190"/>
      <c r="Y67" s="189"/>
      <c r="Z67" s="171"/>
      <c r="AA67" s="190"/>
      <c r="AB67" s="493"/>
      <c r="AC67" s="197"/>
      <c r="AD67" s="196"/>
      <c r="AE67" s="190"/>
      <c r="AF67" s="196"/>
      <c r="AG67" s="172"/>
      <c r="AH67" s="198"/>
      <c r="AI67" s="415">
        <f t="shared" si="0"/>
        <v>0</v>
      </c>
      <c r="AJ67" s="176"/>
      <c r="AK67" s="189"/>
      <c r="AL67" s="171"/>
      <c r="AM67" s="169"/>
      <c r="AN67" s="169"/>
      <c r="AO67" s="171"/>
      <c r="AP67" s="175"/>
    </row>
    <row r="68" spans="1:42" ht="29.25" customHeight="1">
      <c r="A68" s="91">
        <v>40</v>
      </c>
      <c r="B68" s="188"/>
      <c r="C68" s="189"/>
      <c r="D68" s="190"/>
      <c r="E68" s="174"/>
      <c r="F68" s="174"/>
      <c r="G68" s="191"/>
      <c r="H68" s="192"/>
      <c r="I68" s="192"/>
      <c r="J68" s="192"/>
      <c r="K68" s="193"/>
      <c r="L68" s="194"/>
      <c r="M68" s="191"/>
      <c r="N68" s="192"/>
      <c r="O68" s="192"/>
      <c r="P68" s="192"/>
      <c r="Q68" s="193"/>
      <c r="R68" s="170"/>
      <c r="S68" s="195"/>
      <c r="T68" s="196"/>
      <c r="U68" s="170"/>
      <c r="V68" s="195"/>
      <c r="W68" s="196"/>
      <c r="X68" s="190"/>
      <c r="Y68" s="189"/>
      <c r="Z68" s="171"/>
      <c r="AA68" s="190"/>
      <c r="AB68" s="493"/>
      <c r="AC68" s="197"/>
      <c r="AD68" s="196"/>
      <c r="AE68" s="190"/>
      <c r="AF68" s="196"/>
      <c r="AG68" s="172"/>
      <c r="AH68" s="198"/>
      <c r="AI68" s="415">
        <f t="shared" si="0"/>
        <v>0</v>
      </c>
      <c r="AJ68" s="176"/>
      <c r="AK68" s="189"/>
      <c r="AL68" s="171"/>
      <c r="AM68" s="169"/>
      <c r="AN68" s="169"/>
      <c r="AO68" s="171"/>
      <c r="AP68" s="175"/>
    </row>
    <row r="69" spans="1:42" ht="29.25" customHeight="1">
      <c r="A69" s="91">
        <v>41</v>
      </c>
      <c r="B69" s="188"/>
      <c r="C69" s="189"/>
      <c r="D69" s="190"/>
      <c r="E69" s="174"/>
      <c r="F69" s="174"/>
      <c r="G69" s="191"/>
      <c r="H69" s="192"/>
      <c r="I69" s="192"/>
      <c r="J69" s="192"/>
      <c r="K69" s="193"/>
      <c r="L69" s="194"/>
      <c r="M69" s="191"/>
      <c r="N69" s="192"/>
      <c r="O69" s="192"/>
      <c r="P69" s="192"/>
      <c r="Q69" s="193"/>
      <c r="R69" s="170"/>
      <c r="S69" s="195"/>
      <c r="T69" s="196"/>
      <c r="U69" s="170"/>
      <c r="V69" s="195"/>
      <c r="W69" s="196"/>
      <c r="X69" s="190"/>
      <c r="Y69" s="189"/>
      <c r="Z69" s="171"/>
      <c r="AA69" s="190"/>
      <c r="AB69" s="493"/>
      <c r="AC69" s="197"/>
      <c r="AD69" s="196"/>
      <c r="AE69" s="190"/>
      <c r="AF69" s="196"/>
      <c r="AG69" s="172"/>
      <c r="AH69" s="198"/>
      <c r="AI69" s="415">
        <f t="shared" si="0"/>
        <v>0</v>
      </c>
      <c r="AJ69" s="176"/>
      <c r="AK69" s="189"/>
      <c r="AL69" s="171"/>
      <c r="AM69" s="169"/>
      <c r="AN69" s="169"/>
      <c r="AO69" s="171"/>
      <c r="AP69" s="175"/>
    </row>
    <row r="70" spans="1:42" ht="29.25" customHeight="1">
      <c r="A70" s="91">
        <v>42</v>
      </c>
      <c r="B70" s="188"/>
      <c r="C70" s="189"/>
      <c r="D70" s="190"/>
      <c r="E70" s="174"/>
      <c r="F70" s="174"/>
      <c r="G70" s="191"/>
      <c r="H70" s="192"/>
      <c r="I70" s="192"/>
      <c r="J70" s="192"/>
      <c r="K70" s="193"/>
      <c r="L70" s="194"/>
      <c r="M70" s="191"/>
      <c r="N70" s="192"/>
      <c r="O70" s="192"/>
      <c r="P70" s="192"/>
      <c r="Q70" s="193"/>
      <c r="R70" s="170"/>
      <c r="S70" s="195"/>
      <c r="T70" s="196"/>
      <c r="U70" s="170"/>
      <c r="V70" s="195"/>
      <c r="W70" s="196"/>
      <c r="X70" s="190"/>
      <c r="Y70" s="189"/>
      <c r="Z70" s="171"/>
      <c r="AA70" s="190"/>
      <c r="AB70" s="493"/>
      <c r="AC70" s="197"/>
      <c r="AD70" s="196"/>
      <c r="AE70" s="190"/>
      <c r="AF70" s="196"/>
      <c r="AG70" s="172"/>
      <c r="AH70" s="198"/>
      <c r="AI70" s="415">
        <f t="shared" si="0"/>
        <v>0</v>
      </c>
      <c r="AJ70" s="176"/>
      <c r="AK70" s="189"/>
      <c r="AL70" s="171"/>
      <c r="AM70" s="169"/>
      <c r="AN70" s="169"/>
      <c r="AO70" s="171"/>
      <c r="AP70" s="175"/>
    </row>
    <row r="71" spans="1:42" ht="29.25" customHeight="1">
      <c r="A71" s="91">
        <v>43</v>
      </c>
      <c r="B71" s="188"/>
      <c r="C71" s="189"/>
      <c r="D71" s="190"/>
      <c r="E71" s="174"/>
      <c r="F71" s="174"/>
      <c r="G71" s="191"/>
      <c r="H71" s="192"/>
      <c r="I71" s="192"/>
      <c r="J71" s="192"/>
      <c r="K71" s="193"/>
      <c r="L71" s="194"/>
      <c r="M71" s="191"/>
      <c r="N71" s="192"/>
      <c r="O71" s="192"/>
      <c r="P71" s="192"/>
      <c r="Q71" s="193"/>
      <c r="R71" s="170"/>
      <c r="S71" s="195"/>
      <c r="T71" s="196"/>
      <c r="U71" s="170"/>
      <c r="V71" s="195"/>
      <c r="W71" s="196"/>
      <c r="X71" s="190"/>
      <c r="Y71" s="189"/>
      <c r="Z71" s="171"/>
      <c r="AA71" s="190"/>
      <c r="AB71" s="493"/>
      <c r="AC71" s="197"/>
      <c r="AD71" s="196"/>
      <c r="AE71" s="190"/>
      <c r="AF71" s="196"/>
      <c r="AG71" s="172"/>
      <c r="AH71" s="198"/>
      <c r="AI71" s="415">
        <f t="shared" si="0"/>
        <v>0</v>
      </c>
      <c r="AJ71" s="176"/>
      <c r="AK71" s="189"/>
      <c r="AL71" s="171"/>
      <c r="AM71" s="169"/>
      <c r="AN71" s="169"/>
      <c r="AO71" s="171"/>
      <c r="AP71" s="175"/>
    </row>
    <row r="72" spans="1:42" ht="29.25" customHeight="1">
      <c r="A72" s="91">
        <v>44</v>
      </c>
      <c r="B72" s="188"/>
      <c r="C72" s="189"/>
      <c r="D72" s="190"/>
      <c r="E72" s="174"/>
      <c r="F72" s="174"/>
      <c r="G72" s="191"/>
      <c r="H72" s="192"/>
      <c r="I72" s="192"/>
      <c r="J72" s="192"/>
      <c r="K72" s="193"/>
      <c r="L72" s="194"/>
      <c r="M72" s="191"/>
      <c r="N72" s="192"/>
      <c r="O72" s="192"/>
      <c r="P72" s="192"/>
      <c r="Q72" s="193"/>
      <c r="R72" s="170"/>
      <c r="S72" s="195"/>
      <c r="T72" s="196"/>
      <c r="U72" s="170"/>
      <c r="V72" s="195"/>
      <c r="W72" s="196"/>
      <c r="X72" s="190"/>
      <c r="Y72" s="189"/>
      <c r="Z72" s="171"/>
      <c r="AA72" s="190"/>
      <c r="AB72" s="493"/>
      <c r="AC72" s="197"/>
      <c r="AD72" s="196"/>
      <c r="AE72" s="190"/>
      <c r="AF72" s="196"/>
      <c r="AG72" s="172"/>
      <c r="AH72" s="198"/>
      <c r="AI72" s="415">
        <f t="shared" si="0"/>
        <v>0</v>
      </c>
      <c r="AJ72" s="176"/>
      <c r="AK72" s="189"/>
      <c r="AL72" s="171"/>
      <c r="AM72" s="169"/>
      <c r="AN72" s="169"/>
      <c r="AO72" s="171"/>
      <c r="AP72" s="175"/>
    </row>
    <row r="73" spans="1:42" ht="29.25" customHeight="1">
      <c r="A73" s="91">
        <v>45</v>
      </c>
      <c r="B73" s="188"/>
      <c r="C73" s="189"/>
      <c r="D73" s="190"/>
      <c r="E73" s="174"/>
      <c r="F73" s="174"/>
      <c r="G73" s="191"/>
      <c r="H73" s="192"/>
      <c r="I73" s="192"/>
      <c r="J73" s="192"/>
      <c r="K73" s="193"/>
      <c r="L73" s="194"/>
      <c r="M73" s="191"/>
      <c r="N73" s="192"/>
      <c r="O73" s="192"/>
      <c r="P73" s="192"/>
      <c r="Q73" s="193"/>
      <c r="R73" s="170"/>
      <c r="S73" s="195"/>
      <c r="T73" s="196"/>
      <c r="U73" s="170"/>
      <c r="V73" s="195"/>
      <c r="W73" s="196"/>
      <c r="X73" s="190"/>
      <c r="Y73" s="189"/>
      <c r="Z73" s="171"/>
      <c r="AA73" s="190"/>
      <c r="AB73" s="493"/>
      <c r="AC73" s="197"/>
      <c r="AD73" s="196"/>
      <c r="AE73" s="190"/>
      <c r="AF73" s="196"/>
      <c r="AG73" s="172"/>
      <c r="AH73" s="198"/>
      <c r="AI73" s="415">
        <f t="shared" si="0"/>
        <v>0</v>
      </c>
      <c r="AJ73" s="176"/>
      <c r="AK73" s="189"/>
      <c r="AL73" s="171"/>
      <c r="AM73" s="169"/>
      <c r="AN73" s="169"/>
      <c r="AO73" s="171"/>
      <c r="AP73" s="175"/>
    </row>
    <row r="74" spans="1:42" ht="29.25" customHeight="1">
      <c r="A74" s="91">
        <v>46</v>
      </c>
      <c r="B74" s="188"/>
      <c r="C74" s="189"/>
      <c r="D74" s="190"/>
      <c r="E74" s="174"/>
      <c r="F74" s="174"/>
      <c r="G74" s="191"/>
      <c r="H74" s="192"/>
      <c r="I74" s="192"/>
      <c r="J74" s="192"/>
      <c r="K74" s="193"/>
      <c r="L74" s="194"/>
      <c r="M74" s="191"/>
      <c r="N74" s="192"/>
      <c r="O74" s="192"/>
      <c r="P74" s="192"/>
      <c r="Q74" s="193"/>
      <c r="R74" s="170"/>
      <c r="S74" s="195"/>
      <c r="T74" s="196"/>
      <c r="U74" s="170"/>
      <c r="V74" s="195"/>
      <c r="W74" s="196"/>
      <c r="X74" s="190"/>
      <c r="Y74" s="189"/>
      <c r="Z74" s="171"/>
      <c r="AA74" s="190"/>
      <c r="AB74" s="493"/>
      <c r="AC74" s="197"/>
      <c r="AD74" s="196"/>
      <c r="AE74" s="190"/>
      <c r="AF74" s="196"/>
      <c r="AG74" s="172"/>
      <c r="AH74" s="198"/>
      <c r="AI74" s="415">
        <f t="shared" si="0"/>
        <v>0</v>
      </c>
      <c r="AJ74" s="176"/>
      <c r="AK74" s="189"/>
      <c r="AL74" s="171"/>
      <c r="AM74" s="169"/>
      <c r="AN74" s="169"/>
      <c r="AO74" s="171"/>
      <c r="AP74" s="175"/>
    </row>
    <row r="75" spans="1:42" ht="29.25" customHeight="1">
      <c r="A75" s="91">
        <v>47</v>
      </c>
      <c r="B75" s="188"/>
      <c r="C75" s="189"/>
      <c r="D75" s="190"/>
      <c r="E75" s="174"/>
      <c r="F75" s="174"/>
      <c r="G75" s="191"/>
      <c r="H75" s="192"/>
      <c r="I75" s="192"/>
      <c r="J75" s="192"/>
      <c r="K75" s="193"/>
      <c r="L75" s="194"/>
      <c r="M75" s="191"/>
      <c r="N75" s="192"/>
      <c r="O75" s="192"/>
      <c r="P75" s="192"/>
      <c r="Q75" s="193"/>
      <c r="R75" s="170"/>
      <c r="S75" s="195"/>
      <c r="T75" s="196"/>
      <c r="U75" s="170"/>
      <c r="V75" s="195"/>
      <c r="W75" s="196"/>
      <c r="X75" s="190"/>
      <c r="Y75" s="189"/>
      <c r="Z75" s="171"/>
      <c r="AA75" s="190"/>
      <c r="AB75" s="493"/>
      <c r="AC75" s="197"/>
      <c r="AD75" s="196"/>
      <c r="AE75" s="190"/>
      <c r="AF75" s="196"/>
      <c r="AG75" s="172"/>
      <c r="AH75" s="198"/>
      <c r="AI75" s="415">
        <f t="shared" si="0"/>
        <v>0</v>
      </c>
      <c r="AJ75" s="176"/>
      <c r="AK75" s="189"/>
      <c r="AL75" s="171"/>
      <c r="AM75" s="169"/>
      <c r="AN75" s="169"/>
      <c r="AO75" s="171"/>
      <c r="AP75" s="175"/>
    </row>
    <row r="76" spans="1:42" ht="29.25" customHeight="1">
      <c r="A76" s="91">
        <v>48</v>
      </c>
      <c r="B76" s="188"/>
      <c r="C76" s="189"/>
      <c r="D76" s="190"/>
      <c r="E76" s="174"/>
      <c r="F76" s="174"/>
      <c r="G76" s="191"/>
      <c r="H76" s="192"/>
      <c r="I76" s="192"/>
      <c r="J76" s="192"/>
      <c r="K76" s="193"/>
      <c r="L76" s="194"/>
      <c r="M76" s="191"/>
      <c r="N76" s="192"/>
      <c r="O76" s="192"/>
      <c r="P76" s="192"/>
      <c r="Q76" s="193"/>
      <c r="R76" s="170"/>
      <c r="S76" s="195"/>
      <c r="T76" s="196"/>
      <c r="U76" s="170"/>
      <c r="V76" s="195"/>
      <c r="W76" s="196"/>
      <c r="X76" s="190"/>
      <c r="Y76" s="189"/>
      <c r="Z76" s="171"/>
      <c r="AA76" s="190"/>
      <c r="AB76" s="493"/>
      <c r="AC76" s="197"/>
      <c r="AD76" s="196"/>
      <c r="AE76" s="190"/>
      <c r="AF76" s="196"/>
      <c r="AG76" s="172"/>
      <c r="AH76" s="198"/>
      <c r="AI76" s="415">
        <f t="shared" si="0"/>
        <v>0</v>
      </c>
      <c r="AJ76" s="176"/>
      <c r="AK76" s="189"/>
      <c r="AL76" s="171"/>
      <c r="AM76" s="169"/>
      <c r="AN76" s="169"/>
      <c r="AO76" s="171"/>
      <c r="AP76" s="175"/>
    </row>
    <row r="77" spans="1:42" ht="29.25" customHeight="1">
      <c r="A77" s="91">
        <v>49</v>
      </c>
      <c r="B77" s="188"/>
      <c r="C77" s="189"/>
      <c r="D77" s="190"/>
      <c r="E77" s="174"/>
      <c r="F77" s="174"/>
      <c r="G77" s="191"/>
      <c r="H77" s="192"/>
      <c r="I77" s="192"/>
      <c r="J77" s="192"/>
      <c r="K77" s="193"/>
      <c r="L77" s="194"/>
      <c r="M77" s="191"/>
      <c r="N77" s="192"/>
      <c r="O77" s="192"/>
      <c r="P77" s="192"/>
      <c r="Q77" s="193"/>
      <c r="R77" s="170"/>
      <c r="S77" s="195"/>
      <c r="T77" s="196"/>
      <c r="U77" s="170"/>
      <c r="V77" s="195"/>
      <c r="W77" s="196"/>
      <c r="X77" s="190"/>
      <c r="Y77" s="189"/>
      <c r="Z77" s="171"/>
      <c r="AA77" s="190"/>
      <c r="AB77" s="493"/>
      <c r="AC77" s="197"/>
      <c r="AD77" s="196"/>
      <c r="AE77" s="190"/>
      <c r="AF77" s="196"/>
      <c r="AG77" s="172"/>
      <c r="AH77" s="198"/>
      <c r="AI77" s="415">
        <f t="shared" si="0"/>
        <v>0</v>
      </c>
      <c r="AJ77" s="176"/>
      <c r="AK77" s="189"/>
      <c r="AL77" s="171"/>
      <c r="AM77" s="169"/>
      <c r="AN77" s="169"/>
      <c r="AO77" s="171"/>
      <c r="AP77" s="175"/>
    </row>
    <row r="78" spans="1:42" ht="29.25" customHeight="1">
      <c r="A78" s="91">
        <v>50</v>
      </c>
      <c r="B78" s="188"/>
      <c r="C78" s="189"/>
      <c r="D78" s="190"/>
      <c r="E78" s="174"/>
      <c r="F78" s="174"/>
      <c r="G78" s="191"/>
      <c r="H78" s="192"/>
      <c r="I78" s="192"/>
      <c r="J78" s="192"/>
      <c r="K78" s="193"/>
      <c r="L78" s="194"/>
      <c r="M78" s="191"/>
      <c r="N78" s="192"/>
      <c r="O78" s="192"/>
      <c r="P78" s="192"/>
      <c r="Q78" s="193"/>
      <c r="R78" s="170"/>
      <c r="S78" s="195"/>
      <c r="T78" s="196"/>
      <c r="U78" s="170"/>
      <c r="V78" s="195"/>
      <c r="W78" s="196"/>
      <c r="X78" s="190"/>
      <c r="Y78" s="189"/>
      <c r="Z78" s="171"/>
      <c r="AA78" s="190"/>
      <c r="AB78" s="493"/>
      <c r="AC78" s="197"/>
      <c r="AD78" s="196"/>
      <c r="AE78" s="190"/>
      <c r="AF78" s="196"/>
      <c r="AG78" s="172"/>
      <c r="AH78" s="198"/>
      <c r="AI78" s="415">
        <f t="shared" si="0"/>
        <v>0</v>
      </c>
      <c r="AJ78" s="176"/>
      <c r="AK78" s="189"/>
      <c r="AL78" s="171"/>
      <c r="AM78" s="169"/>
      <c r="AN78" s="169"/>
      <c r="AO78" s="171"/>
      <c r="AP78" s="175"/>
    </row>
    <row r="79" spans="1:42" ht="29.25" customHeight="1">
      <c r="A79" s="91">
        <v>51</v>
      </c>
      <c r="B79" s="188"/>
      <c r="C79" s="189"/>
      <c r="D79" s="190"/>
      <c r="E79" s="174"/>
      <c r="F79" s="174"/>
      <c r="G79" s="191"/>
      <c r="H79" s="192"/>
      <c r="I79" s="192"/>
      <c r="J79" s="192"/>
      <c r="K79" s="193"/>
      <c r="L79" s="194"/>
      <c r="M79" s="191"/>
      <c r="N79" s="192"/>
      <c r="O79" s="192"/>
      <c r="P79" s="192"/>
      <c r="Q79" s="193"/>
      <c r="R79" s="170"/>
      <c r="S79" s="195"/>
      <c r="T79" s="196"/>
      <c r="U79" s="170"/>
      <c r="V79" s="195"/>
      <c r="W79" s="196"/>
      <c r="X79" s="190"/>
      <c r="Y79" s="189"/>
      <c r="Z79" s="171"/>
      <c r="AA79" s="190"/>
      <c r="AB79" s="493"/>
      <c r="AC79" s="197"/>
      <c r="AD79" s="196"/>
      <c r="AE79" s="190"/>
      <c r="AF79" s="196"/>
      <c r="AG79" s="172"/>
      <c r="AH79" s="198"/>
      <c r="AI79" s="415">
        <f t="shared" si="0"/>
        <v>0</v>
      </c>
      <c r="AJ79" s="176"/>
      <c r="AK79" s="189"/>
      <c r="AL79" s="171"/>
      <c r="AM79" s="169"/>
      <c r="AN79" s="169"/>
      <c r="AO79" s="171"/>
      <c r="AP79" s="175"/>
    </row>
    <row r="80" spans="1:42" ht="29.25" customHeight="1">
      <c r="A80" s="91">
        <v>52</v>
      </c>
      <c r="B80" s="188"/>
      <c r="C80" s="189"/>
      <c r="D80" s="190"/>
      <c r="E80" s="174"/>
      <c r="F80" s="174"/>
      <c r="G80" s="191"/>
      <c r="H80" s="192"/>
      <c r="I80" s="192"/>
      <c r="J80" s="192"/>
      <c r="K80" s="193"/>
      <c r="L80" s="194"/>
      <c r="M80" s="191"/>
      <c r="N80" s="192"/>
      <c r="O80" s="192"/>
      <c r="P80" s="192"/>
      <c r="Q80" s="193"/>
      <c r="R80" s="170"/>
      <c r="S80" s="195"/>
      <c r="T80" s="196"/>
      <c r="U80" s="170"/>
      <c r="V80" s="195"/>
      <c r="W80" s="196"/>
      <c r="X80" s="190"/>
      <c r="Y80" s="189"/>
      <c r="Z80" s="171"/>
      <c r="AA80" s="190"/>
      <c r="AB80" s="493"/>
      <c r="AC80" s="197"/>
      <c r="AD80" s="196"/>
      <c r="AE80" s="190"/>
      <c r="AF80" s="196"/>
      <c r="AG80" s="172"/>
      <c r="AH80" s="198"/>
      <c r="AI80" s="415">
        <f t="shared" si="0"/>
        <v>0</v>
      </c>
      <c r="AJ80" s="176"/>
      <c r="AK80" s="189"/>
      <c r="AL80" s="171"/>
      <c r="AM80" s="169"/>
      <c r="AN80" s="169"/>
      <c r="AO80" s="171"/>
      <c r="AP80" s="175"/>
    </row>
    <row r="81" spans="1:42" ht="29.25" customHeight="1">
      <c r="A81" s="91">
        <v>53</v>
      </c>
      <c r="B81" s="188"/>
      <c r="C81" s="189"/>
      <c r="D81" s="190"/>
      <c r="E81" s="174"/>
      <c r="F81" s="174"/>
      <c r="G81" s="191"/>
      <c r="H81" s="192"/>
      <c r="I81" s="192"/>
      <c r="J81" s="192"/>
      <c r="K81" s="193"/>
      <c r="L81" s="194"/>
      <c r="M81" s="191"/>
      <c r="N81" s="192"/>
      <c r="O81" s="192"/>
      <c r="P81" s="192"/>
      <c r="Q81" s="193"/>
      <c r="R81" s="170"/>
      <c r="S81" s="195"/>
      <c r="T81" s="196"/>
      <c r="U81" s="170"/>
      <c r="V81" s="195"/>
      <c r="W81" s="196"/>
      <c r="X81" s="190"/>
      <c r="Y81" s="189"/>
      <c r="Z81" s="171"/>
      <c r="AA81" s="190"/>
      <c r="AB81" s="493"/>
      <c r="AC81" s="197"/>
      <c r="AD81" s="196"/>
      <c r="AE81" s="190"/>
      <c r="AF81" s="196"/>
      <c r="AG81" s="172"/>
      <c r="AH81" s="198"/>
      <c r="AI81" s="415">
        <f t="shared" si="0"/>
        <v>0</v>
      </c>
      <c r="AJ81" s="176"/>
      <c r="AK81" s="189"/>
      <c r="AL81" s="171"/>
      <c r="AM81" s="169"/>
      <c r="AN81" s="169"/>
      <c r="AO81" s="171"/>
      <c r="AP81" s="175"/>
    </row>
    <row r="82" spans="1:42" ht="29.25" customHeight="1">
      <c r="A82" s="91">
        <v>54</v>
      </c>
      <c r="B82" s="188"/>
      <c r="C82" s="189"/>
      <c r="D82" s="190"/>
      <c r="E82" s="174"/>
      <c r="F82" s="174"/>
      <c r="G82" s="191"/>
      <c r="H82" s="192"/>
      <c r="I82" s="192"/>
      <c r="J82" s="192"/>
      <c r="K82" s="193"/>
      <c r="L82" s="194"/>
      <c r="M82" s="191"/>
      <c r="N82" s="192"/>
      <c r="O82" s="192"/>
      <c r="P82" s="192"/>
      <c r="Q82" s="193"/>
      <c r="R82" s="170"/>
      <c r="S82" s="195"/>
      <c r="T82" s="196"/>
      <c r="U82" s="170"/>
      <c r="V82" s="195"/>
      <c r="W82" s="196"/>
      <c r="X82" s="190"/>
      <c r="Y82" s="189"/>
      <c r="Z82" s="171"/>
      <c r="AA82" s="190"/>
      <c r="AB82" s="493"/>
      <c r="AC82" s="197"/>
      <c r="AD82" s="196"/>
      <c r="AE82" s="190"/>
      <c r="AF82" s="196"/>
      <c r="AG82" s="172"/>
      <c r="AH82" s="198"/>
      <c r="AI82" s="415">
        <f t="shared" si="0"/>
        <v>0</v>
      </c>
      <c r="AJ82" s="176"/>
      <c r="AK82" s="189"/>
      <c r="AL82" s="171"/>
      <c r="AM82" s="169"/>
      <c r="AN82" s="169"/>
      <c r="AO82" s="171"/>
      <c r="AP82" s="175"/>
    </row>
    <row r="83" spans="1:42" ht="29.25" customHeight="1">
      <c r="A83" s="91">
        <v>55</v>
      </c>
      <c r="B83" s="188"/>
      <c r="C83" s="189"/>
      <c r="D83" s="190"/>
      <c r="E83" s="174"/>
      <c r="F83" s="174"/>
      <c r="G83" s="191"/>
      <c r="H83" s="192"/>
      <c r="I83" s="192"/>
      <c r="J83" s="192"/>
      <c r="K83" s="193"/>
      <c r="L83" s="194"/>
      <c r="M83" s="191"/>
      <c r="N83" s="192"/>
      <c r="O83" s="192"/>
      <c r="P83" s="192"/>
      <c r="Q83" s="193"/>
      <c r="R83" s="170"/>
      <c r="S83" s="195"/>
      <c r="T83" s="196"/>
      <c r="U83" s="170"/>
      <c r="V83" s="195"/>
      <c r="W83" s="196"/>
      <c r="X83" s="190"/>
      <c r="Y83" s="189"/>
      <c r="Z83" s="171"/>
      <c r="AA83" s="190"/>
      <c r="AB83" s="493"/>
      <c r="AC83" s="197"/>
      <c r="AD83" s="196"/>
      <c r="AE83" s="190"/>
      <c r="AF83" s="196"/>
      <c r="AG83" s="172"/>
      <c r="AH83" s="198"/>
      <c r="AI83" s="415">
        <f t="shared" si="0"/>
        <v>0</v>
      </c>
      <c r="AJ83" s="176"/>
      <c r="AK83" s="189"/>
      <c r="AL83" s="171"/>
      <c r="AM83" s="169"/>
      <c r="AN83" s="169"/>
      <c r="AO83" s="171"/>
      <c r="AP83" s="175"/>
    </row>
    <row r="84" spans="1:42" ht="29.25" customHeight="1">
      <c r="A84" s="91">
        <v>56</v>
      </c>
      <c r="B84" s="188"/>
      <c r="C84" s="189"/>
      <c r="D84" s="190"/>
      <c r="E84" s="174"/>
      <c r="F84" s="174"/>
      <c r="G84" s="191"/>
      <c r="H84" s="192"/>
      <c r="I84" s="192"/>
      <c r="J84" s="192"/>
      <c r="K84" s="193"/>
      <c r="L84" s="194"/>
      <c r="M84" s="191"/>
      <c r="N84" s="192"/>
      <c r="O84" s="192"/>
      <c r="P84" s="192"/>
      <c r="Q84" s="193"/>
      <c r="R84" s="170"/>
      <c r="S84" s="195"/>
      <c r="T84" s="196"/>
      <c r="U84" s="170"/>
      <c r="V84" s="195"/>
      <c r="W84" s="196"/>
      <c r="X84" s="190"/>
      <c r="Y84" s="189"/>
      <c r="Z84" s="171"/>
      <c r="AA84" s="190"/>
      <c r="AB84" s="493"/>
      <c r="AC84" s="197"/>
      <c r="AD84" s="196"/>
      <c r="AE84" s="190"/>
      <c r="AF84" s="196"/>
      <c r="AG84" s="172"/>
      <c r="AH84" s="198"/>
      <c r="AI84" s="415">
        <f t="shared" si="0"/>
        <v>0</v>
      </c>
      <c r="AJ84" s="176"/>
      <c r="AK84" s="189"/>
      <c r="AL84" s="171"/>
      <c r="AM84" s="169"/>
      <c r="AN84" s="169"/>
      <c r="AO84" s="171"/>
      <c r="AP84" s="175"/>
    </row>
    <row r="85" spans="1:42" ht="29.25" customHeight="1">
      <c r="A85" s="91">
        <v>57</v>
      </c>
      <c r="B85" s="188"/>
      <c r="C85" s="189"/>
      <c r="D85" s="190"/>
      <c r="E85" s="174"/>
      <c r="F85" s="174"/>
      <c r="G85" s="191"/>
      <c r="H85" s="192"/>
      <c r="I85" s="192"/>
      <c r="J85" s="192"/>
      <c r="K85" s="193"/>
      <c r="L85" s="194"/>
      <c r="M85" s="191"/>
      <c r="N85" s="192"/>
      <c r="O85" s="192"/>
      <c r="P85" s="192"/>
      <c r="Q85" s="193"/>
      <c r="R85" s="170"/>
      <c r="S85" s="195"/>
      <c r="T85" s="196"/>
      <c r="U85" s="170"/>
      <c r="V85" s="195"/>
      <c r="W85" s="196"/>
      <c r="X85" s="190"/>
      <c r="Y85" s="189"/>
      <c r="Z85" s="171"/>
      <c r="AA85" s="190"/>
      <c r="AB85" s="493"/>
      <c r="AC85" s="197"/>
      <c r="AD85" s="196"/>
      <c r="AE85" s="190"/>
      <c r="AF85" s="196"/>
      <c r="AG85" s="172"/>
      <c r="AH85" s="198"/>
      <c r="AI85" s="415">
        <f t="shared" si="0"/>
        <v>0</v>
      </c>
      <c r="AJ85" s="176"/>
      <c r="AK85" s="189"/>
      <c r="AL85" s="171"/>
      <c r="AM85" s="169"/>
      <c r="AN85" s="169"/>
      <c r="AO85" s="171"/>
      <c r="AP85" s="175"/>
    </row>
    <row r="86" spans="1:42" ht="29.25" customHeight="1">
      <c r="A86" s="91">
        <v>58</v>
      </c>
      <c r="B86" s="188"/>
      <c r="C86" s="189"/>
      <c r="D86" s="190"/>
      <c r="E86" s="174"/>
      <c r="F86" s="174"/>
      <c r="G86" s="191"/>
      <c r="H86" s="192"/>
      <c r="I86" s="192"/>
      <c r="J86" s="192"/>
      <c r="K86" s="193"/>
      <c r="L86" s="194"/>
      <c r="M86" s="191"/>
      <c r="N86" s="192"/>
      <c r="O86" s="192"/>
      <c r="P86" s="192"/>
      <c r="Q86" s="193"/>
      <c r="R86" s="170"/>
      <c r="S86" s="195"/>
      <c r="T86" s="196"/>
      <c r="U86" s="170"/>
      <c r="V86" s="195"/>
      <c r="W86" s="196"/>
      <c r="X86" s="190"/>
      <c r="Y86" s="189"/>
      <c r="Z86" s="171"/>
      <c r="AA86" s="190"/>
      <c r="AB86" s="493"/>
      <c r="AC86" s="197"/>
      <c r="AD86" s="196"/>
      <c r="AE86" s="190"/>
      <c r="AF86" s="196"/>
      <c r="AG86" s="172"/>
      <c r="AH86" s="198"/>
      <c r="AI86" s="415">
        <f t="shared" si="0"/>
        <v>0</v>
      </c>
      <c r="AJ86" s="176"/>
      <c r="AK86" s="189"/>
      <c r="AL86" s="171"/>
      <c r="AM86" s="169"/>
      <c r="AN86" s="169"/>
      <c r="AO86" s="171"/>
      <c r="AP86" s="175"/>
    </row>
    <row r="87" spans="1:42" ht="29.25" customHeight="1">
      <c r="A87" s="91">
        <v>59</v>
      </c>
      <c r="B87" s="188"/>
      <c r="C87" s="189"/>
      <c r="D87" s="190"/>
      <c r="E87" s="174"/>
      <c r="F87" s="174"/>
      <c r="G87" s="191"/>
      <c r="H87" s="192"/>
      <c r="I87" s="192"/>
      <c r="J87" s="192"/>
      <c r="K87" s="193"/>
      <c r="L87" s="194"/>
      <c r="M87" s="191"/>
      <c r="N87" s="192"/>
      <c r="O87" s="192"/>
      <c r="P87" s="192"/>
      <c r="Q87" s="193"/>
      <c r="R87" s="170"/>
      <c r="S87" s="195"/>
      <c r="T87" s="196"/>
      <c r="U87" s="170"/>
      <c r="V87" s="195"/>
      <c r="W87" s="196"/>
      <c r="X87" s="190"/>
      <c r="Y87" s="189"/>
      <c r="Z87" s="171"/>
      <c r="AA87" s="190"/>
      <c r="AB87" s="493"/>
      <c r="AC87" s="197"/>
      <c r="AD87" s="196"/>
      <c r="AE87" s="190"/>
      <c r="AF87" s="196"/>
      <c r="AG87" s="172"/>
      <c r="AH87" s="198"/>
      <c r="AI87" s="415">
        <f t="shared" si="0"/>
        <v>0</v>
      </c>
      <c r="AJ87" s="176"/>
      <c r="AK87" s="189"/>
      <c r="AL87" s="171"/>
      <c r="AM87" s="169"/>
      <c r="AN87" s="169"/>
      <c r="AO87" s="171"/>
      <c r="AP87" s="175"/>
    </row>
    <row r="88" spans="1:42" ht="29.25" customHeight="1">
      <c r="A88" s="91">
        <v>60</v>
      </c>
      <c r="B88" s="188"/>
      <c r="C88" s="189"/>
      <c r="D88" s="190"/>
      <c r="E88" s="174"/>
      <c r="F88" s="174"/>
      <c r="G88" s="191"/>
      <c r="H88" s="192"/>
      <c r="I88" s="192"/>
      <c r="J88" s="192"/>
      <c r="K88" s="193"/>
      <c r="L88" s="194"/>
      <c r="M88" s="191"/>
      <c r="N88" s="192"/>
      <c r="O88" s="192"/>
      <c r="P88" s="192"/>
      <c r="Q88" s="193"/>
      <c r="R88" s="170"/>
      <c r="S88" s="195"/>
      <c r="T88" s="196"/>
      <c r="U88" s="170"/>
      <c r="V88" s="195"/>
      <c r="W88" s="196"/>
      <c r="X88" s="190"/>
      <c r="Y88" s="189"/>
      <c r="Z88" s="171"/>
      <c r="AA88" s="190"/>
      <c r="AB88" s="493"/>
      <c r="AC88" s="197"/>
      <c r="AD88" s="196"/>
      <c r="AE88" s="190"/>
      <c r="AF88" s="196"/>
      <c r="AG88" s="172"/>
      <c r="AH88" s="198"/>
      <c r="AI88" s="415">
        <f t="shared" si="0"/>
        <v>0</v>
      </c>
      <c r="AJ88" s="176"/>
      <c r="AK88" s="189"/>
      <c r="AL88" s="171"/>
      <c r="AM88" s="169"/>
      <c r="AN88" s="169"/>
      <c r="AO88" s="171"/>
      <c r="AP88" s="175"/>
    </row>
    <row r="89" spans="1:42" ht="29.25" customHeight="1">
      <c r="A89" s="91">
        <v>61</v>
      </c>
      <c r="B89" s="188"/>
      <c r="C89" s="189"/>
      <c r="D89" s="190"/>
      <c r="E89" s="174"/>
      <c r="F89" s="174"/>
      <c r="G89" s="191"/>
      <c r="H89" s="192"/>
      <c r="I89" s="192"/>
      <c r="J89" s="192"/>
      <c r="K89" s="193"/>
      <c r="L89" s="194"/>
      <c r="M89" s="191"/>
      <c r="N89" s="192"/>
      <c r="O89" s="192"/>
      <c r="P89" s="192"/>
      <c r="Q89" s="193"/>
      <c r="R89" s="170"/>
      <c r="S89" s="195"/>
      <c r="T89" s="196"/>
      <c r="U89" s="170"/>
      <c r="V89" s="195"/>
      <c r="W89" s="196"/>
      <c r="X89" s="190"/>
      <c r="Y89" s="189"/>
      <c r="Z89" s="171"/>
      <c r="AA89" s="190"/>
      <c r="AB89" s="493"/>
      <c r="AC89" s="197"/>
      <c r="AD89" s="196"/>
      <c r="AE89" s="190"/>
      <c r="AF89" s="196"/>
      <c r="AG89" s="172"/>
      <c r="AH89" s="198"/>
      <c r="AI89" s="415">
        <f t="shared" si="0"/>
        <v>0</v>
      </c>
      <c r="AJ89" s="176"/>
      <c r="AK89" s="189"/>
      <c r="AL89" s="171"/>
      <c r="AM89" s="169"/>
      <c r="AN89" s="169"/>
      <c r="AO89" s="171"/>
      <c r="AP89" s="175"/>
    </row>
    <row r="90" spans="1:42" ht="29.25" customHeight="1">
      <c r="A90" s="91">
        <v>62</v>
      </c>
      <c r="B90" s="188"/>
      <c r="C90" s="189"/>
      <c r="D90" s="190"/>
      <c r="E90" s="174"/>
      <c r="F90" s="174"/>
      <c r="G90" s="191"/>
      <c r="H90" s="192"/>
      <c r="I90" s="192"/>
      <c r="J90" s="192"/>
      <c r="K90" s="193"/>
      <c r="L90" s="194"/>
      <c r="M90" s="191"/>
      <c r="N90" s="192"/>
      <c r="O90" s="192"/>
      <c r="P90" s="192"/>
      <c r="Q90" s="193"/>
      <c r="R90" s="170"/>
      <c r="S90" s="195"/>
      <c r="T90" s="196"/>
      <c r="U90" s="170"/>
      <c r="V90" s="195"/>
      <c r="W90" s="196"/>
      <c r="X90" s="190"/>
      <c r="Y90" s="189"/>
      <c r="Z90" s="171"/>
      <c r="AA90" s="190"/>
      <c r="AB90" s="493"/>
      <c r="AC90" s="197"/>
      <c r="AD90" s="196"/>
      <c r="AE90" s="190"/>
      <c r="AF90" s="196"/>
      <c r="AG90" s="172"/>
      <c r="AH90" s="198"/>
      <c r="AI90" s="415">
        <f t="shared" si="0"/>
        <v>0</v>
      </c>
      <c r="AJ90" s="176"/>
      <c r="AK90" s="189"/>
      <c r="AL90" s="171"/>
      <c r="AM90" s="169"/>
      <c r="AN90" s="169"/>
      <c r="AO90" s="171"/>
      <c r="AP90" s="175"/>
    </row>
    <row r="91" spans="1:42" ht="29.25" customHeight="1">
      <c r="A91" s="91">
        <v>63</v>
      </c>
      <c r="B91" s="188"/>
      <c r="C91" s="189"/>
      <c r="D91" s="190"/>
      <c r="E91" s="174"/>
      <c r="F91" s="174"/>
      <c r="G91" s="191"/>
      <c r="H91" s="192"/>
      <c r="I91" s="192"/>
      <c r="J91" s="192"/>
      <c r="K91" s="193"/>
      <c r="L91" s="194"/>
      <c r="M91" s="191"/>
      <c r="N91" s="192"/>
      <c r="O91" s="192"/>
      <c r="P91" s="192"/>
      <c r="Q91" s="193"/>
      <c r="R91" s="170"/>
      <c r="S91" s="195"/>
      <c r="T91" s="196"/>
      <c r="U91" s="170"/>
      <c r="V91" s="195"/>
      <c r="W91" s="196"/>
      <c r="X91" s="190"/>
      <c r="Y91" s="189"/>
      <c r="Z91" s="171"/>
      <c r="AA91" s="190"/>
      <c r="AB91" s="493"/>
      <c r="AC91" s="197"/>
      <c r="AD91" s="196"/>
      <c r="AE91" s="190"/>
      <c r="AF91" s="196"/>
      <c r="AG91" s="172"/>
      <c r="AH91" s="198"/>
      <c r="AI91" s="415">
        <f t="shared" si="0"/>
        <v>0</v>
      </c>
      <c r="AJ91" s="176"/>
      <c r="AK91" s="189"/>
      <c r="AL91" s="171"/>
      <c r="AM91" s="169"/>
      <c r="AN91" s="169"/>
      <c r="AO91" s="171"/>
      <c r="AP91" s="175"/>
    </row>
    <row r="92" spans="1:42" ht="29.25" customHeight="1">
      <c r="A92" s="91">
        <v>64</v>
      </c>
      <c r="B92" s="188"/>
      <c r="C92" s="189"/>
      <c r="D92" s="190"/>
      <c r="E92" s="174"/>
      <c r="F92" s="174"/>
      <c r="G92" s="191"/>
      <c r="H92" s="192"/>
      <c r="I92" s="192"/>
      <c r="J92" s="192"/>
      <c r="K92" s="193"/>
      <c r="L92" s="194"/>
      <c r="M92" s="191"/>
      <c r="N92" s="192"/>
      <c r="O92" s="192"/>
      <c r="P92" s="192"/>
      <c r="Q92" s="193"/>
      <c r="R92" s="170"/>
      <c r="S92" s="195"/>
      <c r="T92" s="196"/>
      <c r="U92" s="170"/>
      <c r="V92" s="195"/>
      <c r="W92" s="196"/>
      <c r="X92" s="190"/>
      <c r="Y92" s="189"/>
      <c r="Z92" s="171"/>
      <c r="AA92" s="190"/>
      <c r="AB92" s="493"/>
      <c r="AC92" s="197"/>
      <c r="AD92" s="196"/>
      <c r="AE92" s="190"/>
      <c r="AF92" s="196"/>
      <c r="AG92" s="172"/>
      <c r="AH92" s="198"/>
      <c r="AI92" s="415">
        <f t="shared" si="0"/>
        <v>0</v>
      </c>
      <c r="AJ92" s="176"/>
      <c r="AK92" s="189"/>
      <c r="AL92" s="171"/>
      <c r="AM92" s="169"/>
      <c r="AN92" s="169"/>
      <c r="AO92" s="171"/>
      <c r="AP92" s="175"/>
    </row>
    <row r="93" spans="1:42" ht="29.25" customHeight="1">
      <c r="A93" s="91">
        <v>65</v>
      </c>
      <c r="B93" s="188"/>
      <c r="C93" s="189"/>
      <c r="D93" s="190"/>
      <c r="E93" s="174"/>
      <c r="F93" s="174"/>
      <c r="G93" s="191"/>
      <c r="H93" s="192"/>
      <c r="I93" s="192"/>
      <c r="J93" s="192"/>
      <c r="K93" s="193"/>
      <c r="L93" s="194"/>
      <c r="M93" s="191"/>
      <c r="N93" s="192"/>
      <c r="O93" s="192"/>
      <c r="P93" s="192"/>
      <c r="Q93" s="193"/>
      <c r="R93" s="170"/>
      <c r="S93" s="195"/>
      <c r="T93" s="196"/>
      <c r="U93" s="170"/>
      <c r="V93" s="195"/>
      <c r="W93" s="196"/>
      <c r="X93" s="190"/>
      <c r="Y93" s="189"/>
      <c r="Z93" s="171"/>
      <c r="AA93" s="190"/>
      <c r="AB93" s="493"/>
      <c r="AC93" s="197"/>
      <c r="AD93" s="196"/>
      <c r="AE93" s="190"/>
      <c r="AF93" s="196"/>
      <c r="AG93" s="172"/>
      <c r="AH93" s="198"/>
      <c r="AI93" s="415">
        <f t="shared" si="0"/>
        <v>0</v>
      </c>
      <c r="AJ93" s="176"/>
      <c r="AK93" s="189"/>
      <c r="AL93" s="171"/>
      <c r="AM93" s="169"/>
      <c r="AN93" s="169"/>
      <c r="AO93" s="171"/>
      <c r="AP93" s="175"/>
    </row>
    <row r="94" spans="1:42" ht="29.25" customHeight="1">
      <c r="A94" s="91">
        <v>66</v>
      </c>
      <c r="B94" s="188"/>
      <c r="C94" s="189"/>
      <c r="D94" s="190"/>
      <c r="E94" s="174"/>
      <c r="F94" s="174"/>
      <c r="G94" s="191"/>
      <c r="H94" s="192"/>
      <c r="I94" s="192"/>
      <c r="J94" s="192"/>
      <c r="K94" s="193"/>
      <c r="L94" s="194"/>
      <c r="M94" s="191"/>
      <c r="N94" s="192"/>
      <c r="O94" s="192"/>
      <c r="P94" s="192"/>
      <c r="Q94" s="193"/>
      <c r="R94" s="170"/>
      <c r="S94" s="195"/>
      <c r="T94" s="196"/>
      <c r="U94" s="170"/>
      <c r="V94" s="195"/>
      <c r="W94" s="196"/>
      <c r="X94" s="190"/>
      <c r="Y94" s="189"/>
      <c r="Z94" s="171"/>
      <c r="AA94" s="190"/>
      <c r="AB94" s="493"/>
      <c r="AC94" s="197"/>
      <c r="AD94" s="196"/>
      <c r="AE94" s="190"/>
      <c r="AF94" s="196"/>
      <c r="AG94" s="172"/>
      <c r="AH94" s="198"/>
      <c r="AI94" s="415">
        <f>AD94+AF94+AH94</f>
        <v>0</v>
      </c>
      <c r="AJ94" s="176"/>
      <c r="AK94" s="189"/>
      <c r="AL94" s="171"/>
      <c r="AM94" s="169"/>
      <c r="AN94" s="169"/>
      <c r="AO94" s="171"/>
      <c r="AP94" s="175"/>
    </row>
    <row r="95" spans="1:42" ht="29.25" customHeight="1">
      <c r="A95" s="91">
        <v>67</v>
      </c>
      <c r="B95" s="188"/>
      <c r="C95" s="189"/>
      <c r="D95" s="190"/>
      <c r="E95" s="174"/>
      <c r="F95" s="174"/>
      <c r="G95" s="191"/>
      <c r="H95" s="192"/>
      <c r="I95" s="192"/>
      <c r="J95" s="192"/>
      <c r="K95" s="193"/>
      <c r="L95" s="194"/>
      <c r="M95" s="191"/>
      <c r="N95" s="192"/>
      <c r="O95" s="192"/>
      <c r="P95" s="192"/>
      <c r="Q95" s="193"/>
      <c r="R95" s="170"/>
      <c r="S95" s="195"/>
      <c r="T95" s="196"/>
      <c r="U95" s="170"/>
      <c r="V95" s="195"/>
      <c r="W95" s="196"/>
      <c r="X95" s="190"/>
      <c r="Y95" s="189"/>
      <c r="Z95" s="171"/>
      <c r="AA95" s="190"/>
      <c r="AB95" s="493"/>
      <c r="AC95" s="197"/>
      <c r="AD95" s="196"/>
      <c r="AE95" s="190"/>
      <c r="AF95" s="196"/>
      <c r="AG95" s="172"/>
      <c r="AH95" s="198"/>
      <c r="AI95" s="415">
        <f aca="true" t="shared" si="1" ref="AI95:AI109">AD95+AF95+AH95</f>
        <v>0</v>
      </c>
      <c r="AJ95" s="176"/>
      <c r="AK95" s="189"/>
      <c r="AL95" s="171"/>
      <c r="AM95" s="169"/>
      <c r="AN95" s="169"/>
      <c r="AO95" s="171"/>
      <c r="AP95" s="175"/>
    </row>
    <row r="96" spans="1:42" ht="29.25" customHeight="1">
      <c r="A96" s="91">
        <v>68</v>
      </c>
      <c r="B96" s="188"/>
      <c r="C96" s="189"/>
      <c r="D96" s="190"/>
      <c r="E96" s="174"/>
      <c r="F96" s="174"/>
      <c r="G96" s="191"/>
      <c r="H96" s="192"/>
      <c r="I96" s="192"/>
      <c r="J96" s="192"/>
      <c r="K96" s="193"/>
      <c r="L96" s="194"/>
      <c r="M96" s="191"/>
      <c r="N96" s="192"/>
      <c r="O96" s="192"/>
      <c r="P96" s="192"/>
      <c r="Q96" s="193"/>
      <c r="R96" s="170"/>
      <c r="S96" s="195"/>
      <c r="T96" s="196"/>
      <c r="U96" s="170"/>
      <c r="V96" s="195"/>
      <c r="W96" s="196"/>
      <c r="X96" s="190"/>
      <c r="Y96" s="189"/>
      <c r="Z96" s="171"/>
      <c r="AA96" s="190"/>
      <c r="AB96" s="493"/>
      <c r="AC96" s="197"/>
      <c r="AD96" s="196"/>
      <c r="AE96" s="190"/>
      <c r="AF96" s="196"/>
      <c r="AG96" s="172"/>
      <c r="AH96" s="198"/>
      <c r="AI96" s="415">
        <f t="shared" si="1"/>
        <v>0</v>
      </c>
      <c r="AJ96" s="176"/>
      <c r="AK96" s="189"/>
      <c r="AL96" s="171"/>
      <c r="AM96" s="169"/>
      <c r="AN96" s="169"/>
      <c r="AO96" s="171"/>
      <c r="AP96" s="175"/>
    </row>
    <row r="97" spans="1:42" ht="29.25" customHeight="1">
      <c r="A97" s="91">
        <v>69</v>
      </c>
      <c r="B97" s="188"/>
      <c r="C97" s="189"/>
      <c r="D97" s="190"/>
      <c r="E97" s="174"/>
      <c r="F97" s="174"/>
      <c r="G97" s="191"/>
      <c r="H97" s="192"/>
      <c r="I97" s="192"/>
      <c r="J97" s="192"/>
      <c r="K97" s="193"/>
      <c r="L97" s="194"/>
      <c r="M97" s="191"/>
      <c r="N97" s="192"/>
      <c r="O97" s="192"/>
      <c r="P97" s="192"/>
      <c r="Q97" s="193"/>
      <c r="R97" s="170"/>
      <c r="S97" s="195"/>
      <c r="T97" s="196"/>
      <c r="U97" s="170"/>
      <c r="V97" s="195"/>
      <c r="W97" s="196"/>
      <c r="X97" s="190"/>
      <c r="Y97" s="189"/>
      <c r="Z97" s="171"/>
      <c r="AA97" s="190"/>
      <c r="AB97" s="493"/>
      <c r="AC97" s="197"/>
      <c r="AD97" s="196"/>
      <c r="AE97" s="190"/>
      <c r="AF97" s="196"/>
      <c r="AG97" s="172"/>
      <c r="AH97" s="198"/>
      <c r="AI97" s="415">
        <f t="shared" si="1"/>
        <v>0</v>
      </c>
      <c r="AJ97" s="176"/>
      <c r="AK97" s="189"/>
      <c r="AL97" s="171"/>
      <c r="AM97" s="169"/>
      <c r="AN97" s="169"/>
      <c r="AO97" s="171"/>
      <c r="AP97" s="175"/>
    </row>
    <row r="98" spans="1:42" ht="29.25" customHeight="1">
      <c r="A98" s="91">
        <v>70</v>
      </c>
      <c r="B98" s="188"/>
      <c r="C98" s="189"/>
      <c r="D98" s="190"/>
      <c r="E98" s="174"/>
      <c r="F98" s="174"/>
      <c r="G98" s="191"/>
      <c r="H98" s="192"/>
      <c r="I98" s="192"/>
      <c r="J98" s="192"/>
      <c r="K98" s="193"/>
      <c r="L98" s="194"/>
      <c r="M98" s="191"/>
      <c r="N98" s="192"/>
      <c r="O98" s="192"/>
      <c r="P98" s="192"/>
      <c r="Q98" s="193"/>
      <c r="R98" s="170"/>
      <c r="S98" s="195"/>
      <c r="T98" s="196"/>
      <c r="U98" s="170"/>
      <c r="V98" s="195"/>
      <c r="W98" s="196"/>
      <c r="X98" s="190"/>
      <c r="Y98" s="189"/>
      <c r="Z98" s="171"/>
      <c r="AA98" s="190"/>
      <c r="AB98" s="493"/>
      <c r="AC98" s="197"/>
      <c r="AD98" s="196"/>
      <c r="AE98" s="190"/>
      <c r="AF98" s="196"/>
      <c r="AG98" s="172"/>
      <c r="AH98" s="198"/>
      <c r="AI98" s="415">
        <f t="shared" si="1"/>
        <v>0</v>
      </c>
      <c r="AJ98" s="176"/>
      <c r="AK98" s="189"/>
      <c r="AL98" s="171"/>
      <c r="AM98" s="169"/>
      <c r="AN98" s="169"/>
      <c r="AO98" s="171"/>
      <c r="AP98" s="175"/>
    </row>
    <row r="99" spans="1:42" ht="29.25" customHeight="1">
      <c r="A99" s="91">
        <v>71</v>
      </c>
      <c r="B99" s="188"/>
      <c r="C99" s="189"/>
      <c r="D99" s="190"/>
      <c r="E99" s="174"/>
      <c r="F99" s="174"/>
      <c r="G99" s="191"/>
      <c r="H99" s="192"/>
      <c r="I99" s="192"/>
      <c r="J99" s="192"/>
      <c r="K99" s="193"/>
      <c r="L99" s="194"/>
      <c r="M99" s="191"/>
      <c r="N99" s="192"/>
      <c r="O99" s="192"/>
      <c r="P99" s="192"/>
      <c r="Q99" s="193"/>
      <c r="R99" s="170"/>
      <c r="S99" s="195"/>
      <c r="T99" s="196"/>
      <c r="U99" s="170"/>
      <c r="V99" s="195"/>
      <c r="W99" s="196"/>
      <c r="X99" s="190"/>
      <c r="Y99" s="189"/>
      <c r="Z99" s="171"/>
      <c r="AA99" s="190"/>
      <c r="AB99" s="493"/>
      <c r="AC99" s="197"/>
      <c r="AD99" s="196"/>
      <c r="AE99" s="190"/>
      <c r="AF99" s="196"/>
      <c r="AG99" s="172"/>
      <c r="AH99" s="198"/>
      <c r="AI99" s="415">
        <f t="shared" si="1"/>
        <v>0</v>
      </c>
      <c r="AJ99" s="176"/>
      <c r="AK99" s="189"/>
      <c r="AL99" s="171"/>
      <c r="AM99" s="169"/>
      <c r="AN99" s="169"/>
      <c r="AO99" s="171"/>
      <c r="AP99" s="175"/>
    </row>
    <row r="100" spans="1:42" ht="29.25" customHeight="1">
      <c r="A100" s="91">
        <v>72</v>
      </c>
      <c r="B100" s="188"/>
      <c r="C100" s="189"/>
      <c r="D100" s="190"/>
      <c r="E100" s="174"/>
      <c r="F100" s="174"/>
      <c r="G100" s="191"/>
      <c r="H100" s="192"/>
      <c r="I100" s="192"/>
      <c r="J100" s="192"/>
      <c r="K100" s="193"/>
      <c r="L100" s="194"/>
      <c r="M100" s="191"/>
      <c r="N100" s="192"/>
      <c r="O100" s="192"/>
      <c r="P100" s="192"/>
      <c r="Q100" s="193"/>
      <c r="R100" s="170"/>
      <c r="S100" s="195"/>
      <c r="T100" s="196"/>
      <c r="U100" s="170"/>
      <c r="V100" s="195"/>
      <c r="W100" s="196"/>
      <c r="X100" s="190"/>
      <c r="Y100" s="189"/>
      <c r="Z100" s="171"/>
      <c r="AA100" s="190"/>
      <c r="AB100" s="493"/>
      <c r="AC100" s="197"/>
      <c r="AD100" s="196"/>
      <c r="AE100" s="190"/>
      <c r="AF100" s="196"/>
      <c r="AG100" s="172"/>
      <c r="AH100" s="198"/>
      <c r="AI100" s="415">
        <f t="shared" si="1"/>
        <v>0</v>
      </c>
      <c r="AJ100" s="176"/>
      <c r="AK100" s="189"/>
      <c r="AL100" s="171"/>
      <c r="AM100" s="169"/>
      <c r="AN100" s="169"/>
      <c r="AO100" s="171"/>
      <c r="AP100" s="175"/>
    </row>
    <row r="101" spans="1:42" ht="29.25" customHeight="1">
      <c r="A101" s="91">
        <v>73</v>
      </c>
      <c r="B101" s="188"/>
      <c r="C101" s="189"/>
      <c r="D101" s="190"/>
      <c r="E101" s="174"/>
      <c r="F101" s="174"/>
      <c r="G101" s="191"/>
      <c r="H101" s="192"/>
      <c r="I101" s="192"/>
      <c r="J101" s="192"/>
      <c r="K101" s="193"/>
      <c r="L101" s="194"/>
      <c r="M101" s="191"/>
      <c r="N101" s="192"/>
      <c r="O101" s="192"/>
      <c r="P101" s="192"/>
      <c r="Q101" s="193"/>
      <c r="R101" s="170"/>
      <c r="S101" s="195"/>
      <c r="T101" s="196"/>
      <c r="U101" s="170"/>
      <c r="V101" s="195"/>
      <c r="W101" s="196"/>
      <c r="X101" s="190"/>
      <c r="Y101" s="189"/>
      <c r="Z101" s="171"/>
      <c r="AA101" s="190"/>
      <c r="AB101" s="493"/>
      <c r="AC101" s="197"/>
      <c r="AD101" s="196"/>
      <c r="AE101" s="190"/>
      <c r="AF101" s="196"/>
      <c r="AG101" s="172"/>
      <c r="AH101" s="198"/>
      <c r="AI101" s="415">
        <f t="shared" si="1"/>
        <v>0</v>
      </c>
      <c r="AJ101" s="176"/>
      <c r="AK101" s="189"/>
      <c r="AL101" s="171"/>
      <c r="AM101" s="169"/>
      <c r="AN101" s="169"/>
      <c r="AO101" s="171"/>
      <c r="AP101" s="175"/>
    </row>
    <row r="102" spans="1:42" ht="29.25" customHeight="1">
      <c r="A102" s="91">
        <v>74</v>
      </c>
      <c r="B102" s="188"/>
      <c r="C102" s="189"/>
      <c r="D102" s="190"/>
      <c r="E102" s="174"/>
      <c r="F102" s="174"/>
      <c r="G102" s="191"/>
      <c r="H102" s="192"/>
      <c r="I102" s="192"/>
      <c r="J102" s="192"/>
      <c r="K102" s="193"/>
      <c r="L102" s="194"/>
      <c r="M102" s="191"/>
      <c r="N102" s="192"/>
      <c r="O102" s="192"/>
      <c r="P102" s="192"/>
      <c r="Q102" s="193"/>
      <c r="R102" s="170"/>
      <c r="S102" s="195"/>
      <c r="T102" s="196"/>
      <c r="U102" s="170"/>
      <c r="V102" s="195"/>
      <c r="W102" s="196"/>
      <c r="X102" s="190"/>
      <c r="Y102" s="189"/>
      <c r="Z102" s="171"/>
      <c r="AA102" s="190"/>
      <c r="AB102" s="493"/>
      <c r="AC102" s="197"/>
      <c r="AD102" s="196"/>
      <c r="AE102" s="190"/>
      <c r="AF102" s="196"/>
      <c r="AG102" s="172"/>
      <c r="AH102" s="198"/>
      <c r="AI102" s="415">
        <f t="shared" si="1"/>
        <v>0</v>
      </c>
      <c r="AJ102" s="176"/>
      <c r="AK102" s="189"/>
      <c r="AL102" s="171"/>
      <c r="AM102" s="169"/>
      <c r="AN102" s="169"/>
      <c r="AO102" s="171"/>
      <c r="AP102" s="175"/>
    </row>
    <row r="103" spans="1:42" ht="29.25" customHeight="1">
      <c r="A103" s="91">
        <v>75</v>
      </c>
      <c r="B103" s="188"/>
      <c r="C103" s="189"/>
      <c r="D103" s="190"/>
      <c r="E103" s="174"/>
      <c r="F103" s="174"/>
      <c r="G103" s="191"/>
      <c r="H103" s="192"/>
      <c r="I103" s="192"/>
      <c r="J103" s="192"/>
      <c r="K103" s="193"/>
      <c r="L103" s="194"/>
      <c r="M103" s="191"/>
      <c r="N103" s="192"/>
      <c r="O103" s="192"/>
      <c r="P103" s="192"/>
      <c r="Q103" s="193"/>
      <c r="R103" s="170"/>
      <c r="S103" s="195"/>
      <c r="T103" s="196"/>
      <c r="U103" s="170"/>
      <c r="V103" s="195"/>
      <c r="W103" s="196"/>
      <c r="X103" s="190"/>
      <c r="Y103" s="189"/>
      <c r="Z103" s="171"/>
      <c r="AA103" s="190"/>
      <c r="AB103" s="493"/>
      <c r="AC103" s="197"/>
      <c r="AD103" s="196"/>
      <c r="AE103" s="190"/>
      <c r="AF103" s="196"/>
      <c r="AG103" s="172"/>
      <c r="AH103" s="198"/>
      <c r="AI103" s="415">
        <f t="shared" si="1"/>
        <v>0</v>
      </c>
      <c r="AJ103" s="176"/>
      <c r="AK103" s="189"/>
      <c r="AL103" s="171"/>
      <c r="AM103" s="169"/>
      <c r="AN103" s="169"/>
      <c r="AO103" s="171"/>
      <c r="AP103" s="175"/>
    </row>
    <row r="104" spans="1:42" ht="29.25" customHeight="1">
      <c r="A104" s="91">
        <v>76</v>
      </c>
      <c r="B104" s="188"/>
      <c r="C104" s="189"/>
      <c r="D104" s="190"/>
      <c r="E104" s="174"/>
      <c r="F104" s="174"/>
      <c r="G104" s="191"/>
      <c r="H104" s="192"/>
      <c r="I104" s="192"/>
      <c r="J104" s="192"/>
      <c r="K104" s="193"/>
      <c r="L104" s="194"/>
      <c r="M104" s="191"/>
      <c r="N104" s="192"/>
      <c r="O104" s="192"/>
      <c r="P104" s="192"/>
      <c r="Q104" s="193"/>
      <c r="R104" s="170"/>
      <c r="S104" s="195"/>
      <c r="T104" s="196"/>
      <c r="U104" s="170"/>
      <c r="V104" s="195"/>
      <c r="W104" s="196"/>
      <c r="X104" s="190"/>
      <c r="Y104" s="189"/>
      <c r="Z104" s="171"/>
      <c r="AA104" s="190"/>
      <c r="AB104" s="493"/>
      <c r="AC104" s="197"/>
      <c r="AD104" s="196"/>
      <c r="AE104" s="190"/>
      <c r="AF104" s="196"/>
      <c r="AG104" s="172"/>
      <c r="AH104" s="198"/>
      <c r="AI104" s="415">
        <f t="shared" si="1"/>
        <v>0</v>
      </c>
      <c r="AJ104" s="176"/>
      <c r="AK104" s="189"/>
      <c r="AL104" s="171"/>
      <c r="AM104" s="169"/>
      <c r="AN104" s="169"/>
      <c r="AO104" s="171"/>
      <c r="AP104" s="175"/>
    </row>
    <row r="105" spans="1:42" ht="29.25" customHeight="1">
      <c r="A105" s="91">
        <v>77</v>
      </c>
      <c r="B105" s="188"/>
      <c r="C105" s="189"/>
      <c r="D105" s="190"/>
      <c r="E105" s="174"/>
      <c r="F105" s="174"/>
      <c r="G105" s="191"/>
      <c r="H105" s="192"/>
      <c r="I105" s="192"/>
      <c r="J105" s="192"/>
      <c r="K105" s="193"/>
      <c r="L105" s="194"/>
      <c r="M105" s="191"/>
      <c r="N105" s="192"/>
      <c r="O105" s="192"/>
      <c r="P105" s="192"/>
      <c r="Q105" s="193"/>
      <c r="R105" s="170"/>
      <c r="S105" s="195"/>
      <c r="T105" s="196"/>
      <c r="U105" s="170"/>
      <c r="V105" s="195"/>
      <c r="W105" s="196"/>
      <c r="X105" s="190"/>
      <c r="Y105" s="189"/>
      <c r="Z105" s="171"/>
      <c r="AA105" s="190"/>
      <c r="AB105" s="493"/>
      <c r="AC105" s="197"/>
      <c r="AD105" s="196"/>
      <c r="AE105" s="190"/>
      <c r="AF105" s="196"/>
      <c r="AG105" s="172"/>
      <c r="AH105" s="198"/>
      <c r="AI105" s="415">
        <f t="shared" si="1"/>
        <v>0</v>
      </c>
      <c r="AJ105" s="176"/>
      <c r="AK105" s="189"/>
      <c r="AL105" s="171"/>
      <c r="AM105" s="169"/>
      <c r="AN105" s="169"/>
      <c r="AO105" s="171"/>
      <c r="AP105" s="175"/>
    </row>
    <row r="106" spans="1:42" ht="29.25" customHeight="1">
      <c r="A106" s="91">
        <v>78</v>
      </c>
      <c r="B106" s="188"/>
      <c r="C106" s="189"/>
      <c r="D106" s="190"/>
      <c r="E106" s="174"/>
      <c r="F106" s="174"/>
      <c r="G106" s="191"/>
      <c r="H106" s="192"/>
      <c r="I106" s="192"/>
      <c r="J106" s="192"/>
      <c r="K106" s="193"/>
      <c r="L106" s="194"/>
      <c r="M106" s="191"/>
      <c r="N106" s="192"/>
      <c r="O106" s="192"/>
      <c r="P106" s="192"/>
      <c r="Q106" s="193"/>
      <c r="R106" s="170"/>
      <c r="S106" s="195"/>
      <c r="T106" s="196"/>
      <c r="U106" s="170"/>
      <c r="V106" s="195"/>
      <c r="W106" s="196"/>
      <c r="X106" s="190"/>
      <c r="Y106" s="189"/>
      <c r="Z106" s="171"/>
      <c r="AA106" s="190"/>
      <c r="AB106" s="493"/>
      <c r="AC106" s="197"/>
      <c r="AD106" s="196"/>
      <c r="AE106" s="190"/>
      <c r="AF106" s="196"/>
      <c r="AG106" s="172"/>
      <c r="AH106" s="198"/>
      <c r="AI106" s="415">
        <f t="shared" si="1"/>
        <v>0</v>
      </c>
      <c r="AJ106" s="176"/>
      <c r="AK106" s="189"/>
      <c r="AL106" s="171"/>
      <c r="AM106" s="169"/>
      <c r="AN106" s="169"/>
      <c r="AO106" s="171"/>
      <c r="AP106" s="175"/>
    </row>
    <row r="107" spans="1:42" ht="29.25" customHeight="1">
      <c r="A107" s="91">
        <v>79</v>
      </c>
      <c r="B107" s="188"/>
      <c r="C107" s="189"/>
      <c r="D107" s="190"/>
      <c r="E107" s="174"/>
      <c r="F107" s="174"/>
      <c r="G107" s="191"/>
      <c r="H107" s="192"/>
      <c r="I107" s="192"/>
      <c r="J107" s="192"/>
      <c r="K107" s="193"/>
      <c r="L107" s="194"/>
      <c r="M107" s="191"/>
      <c r="N107" s="192"/>
      <c r="O107" s="192"/>
      <c r="P107" s="192"/>
      <c r="Q107" s="193"/>
      <c r="R107" s="170"/>
      <c r="S107" s="195"/>
      <c r="T107" s="196"/>
      <c r="U107" s="170"/>
      <c r="V107" s="195"/>
      <c r="W107" s="196"/>
      <c r="X107" s="190"/>
      <c r="Y107" s="189"/>
      <c r="Z107" s="171"/>
      <c r="AA107" s="190"/>
      <c r="AB107" s="493"/>
      <c r="AC107" s="197"/>
      <c r="AD107" s="196"/>
      <c r="AE107" s="190"/>
      <c r="AF107" s="196"/>
      <c r="AG107" s="172"/>
      <c r="AH107" s="198"/>
      <c r="AI107" s="415">
        <f t="shared" si="1"/>
        <v>0</v>
      </c>
      <c r="AJ107" s="176"/>
      <c r="AK107" s="189"/>
      <c r="AL107" s="171"/>
      <c r="AM107" s="169"/>
      <c r="AN107" s="169"/>
      <c r="AO107" s="171"/>
      <c r="AP107" s="175"/>
    </row>
    <row r="108" spans="1:42" ht="29.25" customHeight="1">
      <c r="A108" s="91">
        <v>80</v>
      </c>
      <c r="B108" s="188"/>
      <c r="C108" s="189"/>
      <c r="D108" s="190"/>
      <c r="E108" s="174"/>
      <c r="F108" s="174"/>
      <c r="G108" s="191"/>
      <c r="H108" s="192"/>
      <c r="I108" s="192"/>
      <c r="J108" s="192"/>
      <c r="K108" s="193"/>
      <c r="L108" s="194"/>
      <c r="M108" s="191"/>
      <c r="N108" s="192"/>
      <c r="O108" s="192"/>
      <c r="P108" s="192"/>
      <c r="Q108" s="193"/>
      <c r="R108" s="170"/>
      <c r="S108" s="195"/>
      <c r="T108" s="196"/>
      <c r="U108" s="170"/>
      <c r="V108" s="195"/>
      <c r="W108" s="196"/>
      <c r="X108" s="190"/>
      <c r="Y108" s="189"/>
      <c r="Z108" s="171"/>
      <c r="AA108" s="190"/>
      <c r="AB108" s="493"/>
      <c r="AC108" s="197"/>
      <c r="AD108" s="196"/>
      <c r="AE108" s="190"/>
      <c r="AF108" s="196"/>
      <c r="AG108" s="172"/>
      <c r="AH108" s="198"/>
      <c r="AI108" s="415">
        <f t="shared" si="1"/>
        <v>0</v>
      </c>
      <c r="AJ108" s="176"/>
      <c r="AK108" s="189"/>
      <c r="AL108" s="171"/>
      <c r="AM108" s="169"/>
      <c r="AN108" s="169"/>
      <c r="AO108" s="171"/>
      <c r="AP108" s="175"/>
    </row>
    <row r="109" spans="1:42" ht="29.25" customHeight="1">
      <c r="A109" s="91">
        <v>81</v>
      </c>
      <c r="B109" s="188"/>
      <c r="C109" s="189"/>
      <c r="D109" s="190"/>
      <c r="E109" s="174"/>
      <c r="F109" s="174"/>
      <c r="G109" s="191"/>
      <c r="H109" s="192"/>
      <c r="I109" s="192"/>
      <c r="J109" s="192"/>
      <c r="K109" s="193"/>
      <c r="L109" s="194"/>
      <c r="M109" s="191"/>
      <c r="N109" s="192"/>
      <c r="O109" s="192"/>
      <c r="P109" s="192"/>
      <c r="Q109" s="193"/>
      <c r="R109" s="170"/>
      <c r="S109" s="195"/>
      <c r="T109" s="196"/>
      <c r="U109" s="170"/>
      <c r="V109" s="195"/>
      <c r="W109" s="196"/>
      <c r="X109" s="190"/>
      <c r="Y109" s="189"/>
      <c r="Z109" s="171"/>
      <c r="AA109" s="190"/>
      <c r="AB109" s="493"/>
      <c r="AC109" s="197"/>
      <c r="AD109" s="196"/>
      <c r="AE109" s="190"/>
      <c r="AF109" s="196"/>
      <c r="AG109" s="172"/>
      <c r="AH109" s="198"/>
      <c r="AI109" s="415">
        <f t="shared" si="1"/>
        <v>0</v>
      </c>
      <c r="AJ109" s="176"/>
      <c r="AK109" s="189"/>
      <c r="AL109" s="171"/>
      <c r="AM109" s="169"/>
      <c r="AN109" s="169"/>
      <c r="AO109" s="171"/>
      <c r="AP109" s="175"/>
    </row>
    <row r="110" spans="1:42" ht="29.25" customHeight="1">
      <c r="A110" s="91">
        <v>82</v>
      </c>
      <c r="B110" s="188"/>
      <c r="C110" s="189"/>
      <c r="D110" s="190"/>
      <c r="E110" s="174"/>
      <c r="F110" s="174"/>
      <c r="G110" s="191"/>
      <c r="H110" s="192"/>
      <c r="I110" s="192"/>
      <c r="J110" s="192"/>
      <c r="K110" s="193"/>
      <c r="L110" s="194"/>
      <c r="M110" s="191"/>
      <c r="N110" s="192"/>
      <c r="O110" s="192"/>
      <c r="P110" s="192"/>
      <c r="Q110" s="193"/>
      <c r="R110" s="170"/>
      <c r="S110" s="195"/>
      <c r="T110" s="196"/>
      <c r="U110" s="170"/>
      <c r="V110" s="195"/>
      <c r="W110" s="196"/>
      <c r="X110" s="190"/>
      <c r="Y110" s="189"/>
      <c r="Z110" s="171"/>
      <c r="AA110" s="190"/>
      <c r="AB110" s="493"/>
      <c r="AC110" s="197"/>
      <c r="AD110" s="196"/>
      <c r="AE110" s="190"/>
      <c r="AF110" s="196"/>
      <c r="AG110" s="172"/>
      <c r="AH110" s="198"/>
      <c r="AI110" s="415">
        <f aca="true" t="shared" si="2" ref="AI110:AI128">AD110+AF110+AH110</f>
        <v>0</v>
      </c>
      <c r="AJ110" s="176"/>
      <c r="AK110" s="189"/>
      <c r="AL110" s="171"/>
      <c r="AM110" s="169"/>
      <c r="AN110" s="169"/>
      <c r="AO110" s="171"/>
      <c r="AP110" s="175"/>
    </row>
    <row r="111" spans="1:42" ht="29.25" customHeight="1">
      <c r="A111" s="91">
        <v>83</v>
      </c>
      <c r="B111" s="188"/>
      <c r="C111" s="189"/>
      <c r="D111" s="190"/>
      <c r="E111" s="174"/>
      <c r="F111" s="174"/>
      <c r="G111" s="191"/>
      <c r="H111" s="192"/>
      <c r="I111" s="192"/>
      <c r="J111" s="192"/>
      <c r="K111" s="193"/>
      <c r="L111" s="194"/>
      <c r="M111" s="191"/>
      <c r="N111" s="192"/>
      <c r="O111" s="192"/>
      <c r="P111" s="192"/>
      <c r="Q111" s="193"/>
      <c r="R111" s="170"/>
      <c r="S111" s="195"/>
      <c r="T111" s="196"/>
      <c r="U111" s="170"/>
      <c r="V111" s="195"/>
      <c r="W111" s="196"/>
      <c r="X111" s="190"/>
      <c r="Y111" s="189"/>
      <c r="Z111" s="171"/>
      <c r="AA111" s="190"/>
      <c r="AB111" s="493"/>
      <c r="AC111" s="197"/>
      <c r="AD111" s="196"/>
      <c r="AE111" s="190"/>
      <c r="AF111" s="196"/>
      <c r="AG111" s="172"/>
      <c r="AH111" s="198"/>
      <c r="AI111" s="415">
        <f t="shared" si="2"/>
        <v>0</v>
      </c>
      <c r="AJ111" s="176"/>
      <c r="AK111" s="189"/>
      <c r="AL111" s="171"/>
      <c r="AM111" s="169"/>
      <c r="AN111" s="169"/>
      <c r="AO111" s="171"/>
      <c r="AP111" s="175"/>
    </row>
    <row r="112" spans="1:42" ht="29.25" customHeight="1">
      <c r="A112" s="91">
        <v>84</v>
      </c>
      <c r="B112" s="188"/>
      <c r="C112" s="189"/>
      <c r="D112" s="190"/>
      <c r="E112" s="174"/>
      <c r="F112" s="174"/>
      <c r="G112" s="191"/>
      <c r="H112" s="192"/>
      <c r="I112" s="192"/>
      <c r="J112" s="192"/>
      <c r="K112" s="193"/>
      <c r="L112" s="194"/>
      <c r="M112" s="191"/>
      <c r="N112" s="192"/>
      <c r="O112" s="192"/>
      <c r="P112" s="192"/>
      <c r="Q112" s="193"/>
      <c r="R112" s="170"/>
      <c r="S112" s="195"/>
      <c r="T112" s="196"/>
      <c r="U112" s="170"/>
      <c r="V112" s="195"/>
      <c r="W112" s="196"/>
      <c r="X112" s="190"/>
      <c r="Y112" s="189"/>
      <c r="Z112" s="171"/>
      <c r="AA112" s="190"/>
      <c r="AB112" s="493"/>
      <c r="AC112" s="197"/>
      <c r="AD112" s="196"/>
      <c r="AE112" s="190"/>
      <c r="AF112" s="196"/>
      <c r="AG112" s="172"/>
      <c r="AH112" s="198"/>
      <c r="AI112" s="415">
        <f t="shared" si="2"/>
        <v>0</v>
      </c>
      <c r="AJ112" s="176"/>
      <c r="AK112" s="189"/>
      <c r="AL112" s="171"/>
      <c r="AM112" s="169"/>
      <c r="AN112" s="169"/>
      <c r="AO112" s="171"/>
      <c r="AP112" s="175"/>
    </row>
    <row r="113" spans="1:42" ht="29.25" customHeight="1">
      <c r="A113" s="91">
        <v>85</v>
      </c>
      <c r="B113" s="188"/>
      <c r="C113" s="189"/>
      <c r="D113" s="190"/>
      <c r="E113" s="174"/>
      <c r="F113" s="174"/>
      <c r="G113" s="191"/>
      <c r="H113" s="192"/>
      <c r="I113" s="192"/>
      <c r="J113" s="192"/>
      <c r="K113" s="193"/>
      <c r="L113" s="194"/>
      <c r="M113" s="191"/>
      <c r="N113" s="192"/>
      <c r="O113" s="192"/>
      <c r="P113" s="192"/>
      <c r="Q113" s="193"/>
      <c r="R113" s="170"/>
      <c r="S113" s="195"/>
      <c r="T113" s="196"/>
      <c r="U113" s="170"/>
      <c r="V113" s="195"/>
      <c r="W113" s="196"/>
      <c r="X113" s="190"/>
      <c r="Y113" s="189"/>
      <c r="Z113" s="171"/>
      <c r="AA113" s="190"/>
      <c r="AB113" s="493"/>
      <c r="AC113" s="197"/>
      <c r="AD113" s="196"/>
      <c r="AE113" s="190"/>
      <c r="AF113" s="196"/>
      <c r="AG113" s="172"/>
      <c r="AH113" s="198"/>
      <c r="AI113" s="415">
        <f t="shared" si="2"/>
        <v>0</v>
      </c>
      <c r="AJ113" s="176"/>
      <c r="AK113" s="189"/>
      <c r="AL113" s="171"/>
      <c r="AM113" s="169"/>
      <c r="AN113" s="169"/>
      <c r="AO113" s="171"/>
      <c r="AP113" s="175"/>
    </row>
    <row r="114" spans="1:42" ht="29.25" customHeight="1">
      <c r="A114" s="91">
        <v>86</v>
      </c>
      <c r="B114" s="188"/>
      <c r="C114" s="189"/>
      <c r="D114" s="190"/>
      <c r="E114" s="174"/>
      <c r="F114" s="174"/>
      <c r="G114" s="191"/>
      <c r="H114" s="192"/>
      <c r="I114" s="192"/>
      <c r="J114" s="192"/>
      <c r="K114" s="193"/>
      <c r="L114" s="194"/>
      <c r="M114" s="191"/>
      <c r="N114" s="192"/>
      <c r="O114" s="192"/>
      <c r="P114" s="192"/>
      <c r="Q114" s="193"/>
      <c r="R114" s="170"/>
      <c r="S114" s="195"/>
      <c r="T114" s="196"/>
      <c r="U114" s="170"/>
      <c r="V114" s="195"/>
      <c r="W114" s="196"/>
      <c r="X114" s="190"/>
      <c r="Y114" s="189"/>
      <c r="Z114" s="171"/>
      <c r="AA114" s="190"/>
      <c r="AB114" s="493"/>
      <c r="AC114" s="197"/>
      <c r="AD114" s="196"/>
      <c r="AE114" s="190"/>
      <c r="AF114" s="196"/>
      <c r="AG114" s="172"/>
      <c r="AH114" s="198"/>
      <c r="AI114" s="415">
        <f t="shared" si="2"/>
        <v>0</v>
      </c>
      <c r="AJ114" s="176"/>
      <c r="AK114" s="189"/>
      <c r="AL114" s="171"/>
      <c r="AM114" s="169"/>
      <c r="AN114" s="169"/>
      <c r="AO114" s="171"/>
      <c r="AP114" s="175"/>
    </row>
    <row r="115" spans="1:42" ht="29.25" customHeight="1">
      <c r="A115" s="91">
        <v>87</v>
      </c>
      <c r="B115" s="188"/>
      <c r="C115" s="189"/>
      <c r="D115" s="190"/>
      <c r="E115" s="174"/>
      <c r="F115" s="174"/>
      <c r="G115" s="191"/>
      <c r="H115" s="192"/>
      <c r="I115" s="192"/>
      <c r="J115" s="192"/>
      <c r="K115" s="193"/>
      <c r="L115" s="194"/>
      <c r="M115" s="191"/>
      <c r="N115" s="192"/>
      <c r="O115" s="192"/>
      <c r="P115" s="192"/>
      <c r="Q115" s="193"/>
      <c r="R115" s="170"/>
      <c r="S115" s="195"/>
      <c r="T115" s="196"/>
      <c r="U115" s="170"/>
      <c r="V115" s="195"/>
      <c r="W115" s="196"/>
      <c r="X115" s="190"/>
      <c r="Y115" s="189"/>
      <c r="Z115" s="171"/>
      <c r="AA115" s="190"/>
      <c r="AB115" s="493"/>
      <c r="AC115" s="197"/>
      <c r="AD115" s="196"/>
      <c r="AE115" s="190"/>
      <c r="AF115" s="196"/>
      <c r="AG115" s="172"/>
      <c r="AH115" s="198"/>
      <c r="AI115" s="415">
        <f t="shared" si="2"/>
        <v>0</v>
      </c>
      <c r="AJ115" s="176"/>
      <c r="AK115" s="189"/>
      <c r="AL115" s="171"/>
      <c r="AM115" s="169"/>
      <c r="AN115" s="169"/>
      <c r="AO115" s="171"/>
      <c r="AP115" s="175"/>
    </row>
    <row r="116" spans="1:42" ht="29.25" customHeight="1">
      <c r="A116" s="91">
        <v>88</v>
      </c>
      <c r="B116" s="188"/>
      <c r="C116" s="189"/>
      <c r="D116" s="190"/>
      <c r="E116" s="174"/>
      <c r="F116" s="174"/>
      <c r="G116" s="191"/>
      <c r="H116" s="192"/>
      <c r="I116" s="192"/>
      <c r="J116" s="192"/>
      <c r="K116" s="193"/>
      <c r="L116" s="194"/>
      <c r="M116" s="191"/>
      <c r="N116" s="192"/>
      <c r="O116" s="192"/>
      <c r="P116" s="192"/>
      <c r="Q116" s="193"/>
      <c r="R116" s="170"/>
      <c r="S116" s="195"/>
      <c r="T116" s="196"/>
      <c r="U116" s="170"/>
      <c r="V116" s="195"/>
      <c r="W116" s="196"/>
      <c r="X116" s="190"/>
      <c r="Y116" s="189"/>
      <c r="Z116" s="171"/>
      <c r="AA116" s="190"/>
      <c r="AB116" s="493"/>
      <c r="AC116" s="197"/>
      <c r="AD116" s="196"/>
      <c r="AE116" s="190"/>
      <c r="AF116" s="196"/>
      <c r="AG116" s="172"/>
      <c r="AH116" s="198"/>
      <c r="AI116" s="415">
        <f t="shared" si="2"/>
        <v>0</v>
      </c>
      <c r="AJ116" s="176"/>
      <c r="AK116" s="189"/>
      <c r="AL116" s="171"/>
      <c r="AM116" s="169"/>
      <c r="AN116" s="169"/>
      <c r="AO116" s="171"/>
      <c r="AP116" s="175"/>
    </row>
    <row r="117" spans="1:42" ht="29.25" customHeight="1">
      <c r="A117" s="91">
        <v>89</v>
      </c>
      <c r="B117" s="188"/>
      <c r="C117" s="189"/>
      <c r="D117" s="190"/>
      <c r="E117" s="174"/>
      <c r="F117" s="174"/>
      <c r="G117" s="191"/>
      <c r="H117" s="192"/>
      <c r="I117" s="192"/>
      <c r="J117" s="192"/>
      <c r="K117" s="193"/>
      <c r="L117" s="194"/>
      <c r="M117" s="191"/>
      <c r="N117" s="192"/>
      <c r="O117" s="192"/>
      <c r="P117" s="192"/>
      <c r="Q117" s="193"/>
      <c r="R117" s="170"/>
      <c r="S117" s="195"/>
      <c r="T117" s="196"/>
      <c r="U117" s="170"/>
      <c r="V117" s="195"/>
      <c r="W117" s="196"/>
      <c r="X117" s="190"/>
      <c r="Y117" s="189"/>
      <c r="Z117" s="171"/>
      <c r="AA117" s="190"/>
      <c r="AB117" s="493"/>
      <c r="AC117" s="197"/>
      <c r="AD117" s="196"/>
      <c r="AE117" s="190"/>
      <c r="AF117" s="196"/>
      <c r="AG117" s="172"/>
      <c r="AH117" s="198"/>
      <c r="AI117" s="415">
        <f t="shared" si="2"/>
        <v>0</v>
      </c>
      <c r="AJ117" s="176"/>
      <c r="AK117" s="189"/>
      <c r="AL117" s="171"/>
      <c r="AM117" s="169"/>
      <c r="AN117" s="169"/>
      <c r="AO117" s="171"/>
      <c r="AP117" s="175"/>
    </row>
    <row r="118" spans="1:42" ht="29.25" customHeight="1">
      <c r="A118" s="91">
        <v>90</v>
      </c>
      <c r="B118" s="188"/>
      <c r="C118" s="189"/>
      <c r="D118" s="190"/>
      <c r="E118" s="174"/>
      <c r="F118" s="174"/>
      <c r="G118" s="191"/>
      <c r="H118" s="192"/>
      <c r="I118" s="192"/>
      <c r="J118" s="192"/>
      <c r="K118" s="193"/>
      <c r="L118" s="194"/>
      <c r="M118" s="191"/>
      <c r="N118" s="192"/>
      <c r="O118" s="192"/>
      <c r="P118" s="192"/>
      <c r="Q118" s="193"/>
      <c r="R118" s="170"/>
      <c r="S118" s="195"/>
      <c r="T118" s="196"/>
      <c r="U118" s="170"/>
      <c r="V118" s="195"/>
      <c r="W118" s="196"/>
      <c r="X118" s="190"/>
      <c r="Y118" s="189"/>
      <c r="Z118" s="171"/>
      <c r="AA118" s="190"/>
      <c r="AB118" s="493"/>
      <c r="AC118" s="197"/>
      <c r="AD118" s="196"/>
      <c r="AE118" s="190"/>
      <c r="AF118" s="196"/>
      <c r="AG118" s="172"/>
      <c r="AH118" s="198"/>
      <c r="AI118" s="415">
        <f t="shared" si="2"/>
        <v>0</v>
      </c>
      <c r="AJ118" s="176"/>
      <c r="AK118" s="189"/>
      <c r="AL118" s="171"/>
      <c r="AM118" s="169"/>
      <c r="AN118" s="169"/>
      <c r="AO118" s="171"/>
      <c r="AP118" s="175"/>
    </row>
    <row r="119" spans="1:42" ht="29.25" customHeight="1">
      <c r="A119" s="91">
        <v>91</v>
      </c>
      <c r="B119" s="188"/>
      <c r="C119" s="189"/>
      <c r="D119" s="190"/>
      <c r="E119" s="174"/>
      <c r="F119" s="174"/>
      <c r="G119" s="191"/>
      <c r="H119" s="192"/>
      <c r="I119" s="192"/>
      <c r="J119" s="192"/>
      <c r="K119" s="193"/>
      <c r="L119" s="194"/>
      <c r="M119" s="191"/>
      <c r="N119" s="192"/>
      <c r="O119" s="192"/>
      <c r="P119" s="192"/>
      <c r="Q119" s="193"/>
      <c r="R119" s="170"/>
      <c r="S119" s="195"/>
      <c r="T119" s="196"/>
      <c r="U119" s="170"/>
      <c r="V119" s="195"/>
      <c r="W119" s="196"/>
      <c r="X119" s="190"/>
      <c r="Y119" s="189"/>
      <c r="Z119" s="171"/>
      <c r="AA119" s="190"/>
      <c r="AB119" s="493"/>
      <c r="AC119" s="197"/>
      <c r="AD119" s="196"/>
      <c r="AE119" s="190"/>
      <c r="AF119" s="196"/>
      <c r="AG119" s="172"/>
      <c r="AH119" s="198"/>
      <c r="AI119" s="415">
        <f t="shared" si="2"/>
        <v>0</v>
      </c>
      <c r="AJ119" s="176"/>
      <c r="AK119" s="189"/>
      <c r="AL119" s="171"/>
      <c r="AM119" s="169"/>
      <c r="AN119" s="169"/>
      <c r="AO119" s="171"/>
      <c r="AP119" s="175"/>
    </row>
    <row r="120" spans="1:42" ht="29.25" customHeight="1">
      <c r="A120" s="91">
        <v>92</v>
      </c>
      <c r="B120" s="188"/>
      <c r="C120" s="189"/>
      <c r="D120" s="190"/>
      <c r="E120" s="174"/>
      <c r="F120" s="174"/>
      <c r="G120" s="191"/>
      <c r="H120" s="192"/>
      <c r="I120" s="192"/>
      <c r="J120" s="192"/>
      <c r="K120" s="193"/>
      <c r="L120" s="194"/>
      <c r="M120" s="191"/>
      <c r="N120" s="192"/>
      <c r="O120" s="192"/>
      <c r="P120" s="192"/>
      <c r="Q120" s="193"/>
      <c r="R120" s="170"/>
      <c r="S120" s="195"/>
      <c r="T120" s="196"/>
      <c r="U120" s="170"/>
      <c r="V120" s="195"/>
      <c r="W120" s="196"/>
      <c r="X120" s="190"/>
      <c r="Y120" s="189"/>
      <c r="Z120" s="171"/>
      <c r="AA120" s="190"/>
      <c r="AB120" s="493"/>
      <c r="AC120" s="197"/>
      <c r="AD120" s="196"/>
      <c r="AE120" s="190"/>
      <c r="AF120" s="196"/>
      <c r="AG120" s="172"/>
      <c r="AH120" s="198"/>
      <c r="AI120" s="415">
        <f t="shared" si="2"/>
        <v>0</v>
      </c>
      <c r="AJ120" s="176"/>
      <c r="AK120" s="189"/>
      <c r="AL120" s="171"/>
      <c r="AM120" s="169"/>
      <c r="AN120" s="169"/>
      <c r="AO120" s="171"/>
      <c r="AP120" s="175"/>
    </row>
    <row r="121" spans="1:42" ht="29.25" customHeight="1">
      <c r="A121" s="91">
        <v>93</v>
      </c>
      <c r="B121" s="188"/>
      <c r="C121" s="189"/>
      <c r="D121" s="190"/>
      <c r="E121" s="174"/>
      <c r="F121" s="174"/>
      <c r="G121" s="191"/>
      <c r="H121" s="192"/>
      <c r="I121" s="192"/>
      <c r="J121" s="192"/>
      <c r="K121" s="193"/>
      <c r="L121" s="194"/>
      <c r="M121" s="191"/>
      <c r="N121" s="192"/>
      <c r="O121" s="192"/>
      <c r="P121" s="192"/>
      <c r="Q121" s="193"/>
      <c r="R121" s="170"/>
      <c r="S121" s="195"/>
      <c r="T121" s="196"/>
      <c r="U121" s="170"/>
      <c r="V121" s="195"/>
      <c r="W121" s="196"/>
      <c r="X121" s="190"/>
      <c r="Y121" s="189"/>
      <c r="Z121" s="171"/>
      <c r="AA121" s="190"/>
      <c r="AB121" s="493"/>
      <c r="AC121" s="197"/>
      <c r="AD121" s="196"/>
      <c r="AE121" s="190"/>
      <c r="AF121" s="196"/>
      <c r="AG121" s="172"/>
      <c r="AH121" s="198"/>
      <c r="AI121" s="415">
        <f t="shared" si="2"/>
        <v>0</v>
      </c>
      <c r="AJ121" s="176"/>
      <c r="AK121" s="189"/>
      <c r="AL121" s="171"/>
      <c r="AM121" s="169"/>
      <c r="AN121" s="169"/>
      <c r="AO121" s="171"/>
      <c r="AP121" s="175"/>
    </row>
    <row r="122" spans="1:42" ht="29.25" customHeight="1">
      <c r="A122" s="91">
        <v>94</v>
      </c>
      <c r="B122" s="188"/>
      <c r="C122" s="189"/>
      <c r="D122" s="190"/>
      <c r="E122" s="174"/>
      <c r="F122" s="174"/>
      <c r="G122" s="191"/>
      <c r="H122" s="192"/>
      <c r="I122" s="192"/>
      <c r="J122" s="192"/>
      <c r="K122" s="193"/>
      <c r="L122" s="194"/>
      <c r="M122" s="191"/>
      <c r="N122" s="192"/>
      <c r="O122" s="192"/>
      <c r="P122" s="192"/>
      <c r="Q122" s="193"/>
      <c r="R122" s="170"/>
      <c r="S122" s="195"/>
      <c r="T122" s="196"/>
      <c r="U122" s="170"/>
      <c r="V122" s="195"/>
      <c r="W122" s="196"/>
      <c r="X122" s="190"/>
      <c r="Y122" s="189"/>
      <c r="Z122" s="171"/>
      <c r="AA122" s="190"/>
      <c r="AB122" s="493"/>
      <c r="AC122" s="197"/>
      <c r="AD122" s="196"/>
      <c r="AE122" s="190"/>
      <c r="AF122" s="196"/>
      <c r="AG122" s="172"/>
      <c r="AH122" s="198"/>
      <c r="AI122" s="415">
        <f t="shared" si="2"/>
        <v>0</v>
      </c>
      <c r="AJ122" s="176"/>
      <c r="AK122" s="189"/>
      <c r="AL122" s="171"/>
      <c r="AM122" s="169"/>
      <c r="AN122" s="169"/>
      <c r="AO122" s="171"/>
      <c r="AP122" s="175"/>
    </row>
    <row r="123" spans="1:42" ht="29.25" customHeight="1">
      <c r="A123" s="91">
        <v>95</v>
      </c>
      <c r="B123" s="188"/>
      <c r="C123" s="189"/>
      <c r="D123" s="190"/>
      <c r="E123" s="174"/>
      <c r="F123" s="174"/>
      <c r="G123" s="191"/>
      <c r="H123" s="192"/>
      <c r="I123" s="192"/>
      <c r="J123" s="192"/>
      <c r="K123" s="193"/>
      <c r="L123" s="194"/>
      <c r="M123" s="191"/>
      <c r="N123" s="192"/>
      <c r="O123" s="192"/>
      <c r="P123" s="192"/>
      <c r="Q123" s="193"/>
      <c r="R123" s="170"/>
      <c r="S123" s="195"/>
      <c r="T123" s="196"/>
      <c r="U123" s="170"/>
      <c r="V123" s="195"/>
      <c r="W123" s="196"/>
      <c r="X123" s="190"/>
      <c r="Y123" s="189"/>
      <c r="Z123" s="171"/>
      <c r="AA123" s="190"/>
      <c r="AB123" s="493"/>
      <c r="AC123" s="197"/>
      <c r="AD123" s="196"/>
      <c r="AE123" s="190"/>
      <c r="AF123" s="196"/>
      <c r="AG123" s="172"/>
      <c r="AH123" s="198"/>
      <c r="AI123" s="415">
        <f t="shared" si="2"/>
        <v>0</v>
      </c>
      <c r="AJ123" s="176"/>
      <c r="AK123" s="189"/>
      <c r="AL123" s="171"/>
      <c r="AM123" s="169"/>
      <c r="AN123" s="169"/>
      <c r="AO123" s="171"/>
      <c r="AP123" s="175"/>
    </row>
    <row r="124" spans="1:42" ht="29.25" customHeight="1">
      <c r="A124" s="91">
        <v>96</v>
      </c>
      <c r="B124" s="188"/>
      <c r="C124" s="189"/>
      <c r="D124" s="190"/>
      <c r="E124" s="174"/>
      <c r="F124" s="174"/>
      <c r="G124" s="191"/>
      <c r="H124" s="192"/>
      <c r="I124" s="192"/>
      <c r="J124" s="192"/>
      <c r="K124" s="193"/>
      <c r="L124" s="194"/>
      <c r="M124" s="191"/>
      <c r="N124" s="192"/>
      <c r="O124" s="192"/>
      <c r="P124" s="192"/>
      <c r="Q124" s="193"/>
      <c r="R124" s="170"/>
      <c r="S124" s="195"/>
      <c r="T124" s="196"/>
      <c r="U124" s="170"/>
      <c r="V124" s="195"/>
      <c r="W124" s="196"/>
      <c r="X124" s="190"/>
      <c r="Y124" s="189"/>
      <c r="Z124" s="171"/>
      <c r="AA124" s="190"/>
      <c r="AB124" s="493"/>
      <c r="AC124" s="197"/>
      <c r="AD124" s="196"/>
      <c r="AE124" s="190"/>
      <c r="AF124" s="196"/>
      <c r="AG124" s="172"/>
      <c r="AH124" s="198"/>
      <c r="AI124" s="415">
        <f t="shared" si="2"/>
        <v>0</v>
      </c>
      <c r="AJ124" s="176"/>
      <c r="AK124" s="189"/>
      <c r="AL124" s="171"/>
      <c r="AM124" s="169"/>
      <c r="AN124" s="169"/>
      <c r="AO124" s="171"/>
      <c r="AP124" s="175"/>
    </row>
    <row r="125" spans="1:42" ht="29.25" customHeight="1">
      <c r="A125" s="91">
        <v>97</v>
      </c>
      <c r="B125" s="188"/>
      <c r="C125" s="189"/>
      <c r="D125" s="190"/>
      <c r="E125" s="174"/>
      <c r="F125" s="174"/>
      <c r="G125" s="191"/>
      <c r="H125" s="192"/>
      <c r="I125" s="192"/>
      <c r="J125" s="192"/>
      <c r="K125" s="193"/>
      <c r="L125" s="194"/>
      <c r="M125" s="191"/>
      <c r="N125" s="192"/>
      <c r="O125" s="192"/>
      <c r="P125" s="192"/>
      <c r="Q125" s="193"/>
      <c r="R125" s="170"/>
      <c r="S125" s="195"/>
      <c r="T125" s="196"/>
      <c r="U125" s="170"/>
      <c r="V125" s="195"/>
      <c r="W125" s="196"/>
      <c r="X125" s="190"/>
      <c r="Y125" s="189"/>
      <c r="Z125" s="171"/>
      <c r="AA125" s="190"/>
      <c r="AB125" s="493"/>
      <c r="AC125" s="197"/>
      <c r="AD125" s="196"/>
      <c r="AE125" s="190"/>
      <c r="AF125" s="196"/>
      <c r="AG125" s="172"/>
      <c r="AH125" s="198"/>
      <c r="AI125" s="415">
        <f t="shared" si="2"/>
        <v>0</v>
      </c>
      <c r="AJ125" s="176"/>
      <c r="AK125" s="189"/>
      <c r="AL125" s="171"/>
      <c r="AM125" s="169"/>
      <c r="AN125" s="169"/>
      <c r="AO125" s="171"/>
      <c r="AP125" s="175"/>
    </row>
    <row r="126" spans="1:42" ht="29.25" customHeight="1">
      <c r="A126" s="91">
        <v>98</v>
      </c>
      <c r="B126" s="188"/>
      <c r="C126" s="189"/>
      <c r="D126" s="190"/>
      <c r="E126" s="174"/>
      <c r="F126" s="174"/>
      <c r="G126" s="191"/>
      <c r="H126" s="192"/>
      <c r="I126" s="192"/>
      <c r="J126" s="192"/>
      <c r="K126" s="193"/>
      <c r="L126" s="194"/>
      <c r="M126" s="191"/>
      <c r="N126" s="192"/>
      <c r="O126" s="192"/>
      <c r="P126" s="192"/>
      <c r="Q126" s="193"/>
      <c r="R126" s="170"/>
      <c r="S126" s="195"/>
      <c r="T126" s="196"/>
      <c r="U126" s="170"/>
      <c r="V126" s="195"/>
      <c r="W126" s="196"/>
      <c r="X126" s="190"/>
      <c r="Y126" s="189"/>
      <c r="Z126" s="171"/>
      <c r="AA126" s="190"/>
      <c r="AB126" s="493"/>
      <c r="AC126" s="197"/>
      <c r="AD126" s="196"/>
      <c r="AE126" s="190"/>
      <c r="AF126" s="196"/>
      <c r="AG126" s="172"/>
      <c r="AH126" s="198"/>
      <c r="AI126" s="415">
        <f t="shared" si="2"/>
        <v>0</v>
      </c>
      <c r="AJ126" s="176"/>
      <c r="AK126" s="189"/>
      <c r="AL126" s="171"/>
      <c r="AM126" s="169"/>
      <c r="AN126" s="169"/>
      <c r="AO126" s="171"/>
      <c r="AP126" s="175"/>
    </row>
    <row r="127" spans="1:42" ht="29.25" customHeight="1">
      <c r="A127" s="91">
        <v>99</v>
      </c>
      <c r="B127" s="188"/>
      <c r="C127" s="189"/>
      <c r="D127" s="190"/>
      <c r="E127" s="174"/>
      <c r="F127" s="174"/>
      <c r="G127" s="191"/>
      <c r="H127" s="192"/>
      <c r="I127" s="192"/>
      <c r="J127" s="192"/>
      <c r="K127" s="193"/>
      <c r="L127" s="194"/>
      <c r="M127" s="191"/>
      <c r="N127" s="192"/>
      <c r="O127" s="192"/>
      <c r="P127" s="192"/>
      <c r="Q127" s="193"/>
      <c r="R127" s="170"/>
      <c r="S127" s="195"/>
      <c r="T127" s="196"/>
      <c r="U127" s="170"/>
      <c r="V127" s="195"/>
      <c r="W127" s="196"/>
      <c r="X127" s="190"/>
      <c r="Y127" s="189"/>
      <c r="Z127" s="171"/>
      <c r="AA127" s="190"/>
      <c r="AB127" s="493"/>
      <c r="AC127" s="197"/>
      <c r="AD127" s="196"/>
      <c r="AE127" s="190"/>
      <c r="AF127" s="196"/>
      <c r="AG127" s="172"/>
      <c r="AH127" s="198"/>
      <c r="AI127" s="415">
        <f t="shared" si="2"/>
        <v>0</v>
      </c>
      <c r="AJ127" s="176"/>
      <c r="AK127" s="189"/>
      <c r="AL127" s="171"/>
      <c r="AM127" s="169"/>
      <c r="AN127" s="169"/>
      <c r="AO127" s="171"/>
      <c r="AP127" s="175"/>
    </row>
    <row r="128" spans="1:42" ht="29.25" customHeight="1">
      <c r="A128" s="534">
        <v>100</v>
      </c>
      <c r="B128" s="535"/>
      <c r="C128" s="536"/>
      <c r="D128" s="537"/>
      <c r="E128" s="169"/>
      <c r="F128" s="169"/>
      <c r="G128" s="538"/>
      <c r="H128" s="539"/>
      <c r="I128" s="539"/>
      <c r="J128" s="539"/>
      <c r="K128" s="540"/>
      <c r="L128" s="541"/>
      <c r="M128" s="538"/>
      <c r="N128" s="539"/>
      <c r="O128" s="539"/>
      <c r="P128" s="539"/>
      <c r="Q128" s="540"/>
      <c r="R128" s="542"/>
      <c r="S128" s="543"/>
      <c r="T128" s="544"/>
      <c r="U128" s="542"/>
      <c r="V128" s="543"/>
      <c r="W128" s="544"/>
      <c r="X128" s="537"/>
      <c r="Y128" s="536"/>
      <c r="Z128" s="171"/>
      <c r="AA128" s="537"/>
      <c r="AB128" s="545"/>
      <c r="AC128" s="546"/>
      <c r="AD128" s="544"/>
      <c r="AE128" s="537"/>
      <c r="AF128" s="544"/>
      <c r="AG128" s="547"/>
      <c r="AH128" s="548"/>
      <c r="AI128" s="415">
        <f t="shared" si="2"/>
        <v>0</v>
      </c>
      <c r="AJ128" s="176"/>
      <c r="AK128" s="536"/>
      <c r="AL128" s="171"/>
      <c r="AM128" s="169"/>
      <c r="AN128" s="169"/>
      <c r="AO128" s="171"/>
      <c r="AP128" s="175"/>
    </row>
    <row r="129" spans="1:42" s="215" customFormat="1" ht="47.25" customHeight="1" thickBot="1">
      <c r="A129" s="254" t="s">
        <v>144</v>
      </c>
      <c r="B129" s="255" t="s">
        <v>140</v>
      </c>
      <c r="C129" s="667" t="s">
        <v>150</v>
      </c>
      <c r="D129" s="668"/>
      <c r="E129" s="673" t="s">
        <v>151</v>
      </c>
      <c r="F129" s="668"/>
      <c r="G129" s="679" t="s">
        <v>12</v>
      </c>
      <c r="H129" s="680"/>
      <c r="I129" s="680"/>
      <c r="J129" s="680"/>
      <c r="K129" s="681"/>
      <c r="L129" s="253"/>
      <c r="M129" s="656" t="s">
        <v>13</v>
      </c>
      <c r="N129" s="656"/>
      <c r="O129" s="656"/>
      <c r="P129" s="656"/>
      <c r="Q129" s="657"/>
      <c r="R129" s="655" t="s">
        <v>135</v>
      </c>
      <c r="S129" s="656"/>
      <c r="T129" s="657"/>
      <c r="U129" s="655" t="s">
        <v>14</v>
      </c>
      <c r="V129" s="656"/>
      <c r="W129" s="657"/>
      <c r="X129" s="362" t="s">
        <v>15</v>
      </c>
      <c r="Y129" s="256" t="s">
        <v>89</v>
      </c>
      <c r="Z129" s="363" t="s">
        <v>16</v>
      </c>
      <c r="AA129" s="256" t="s">
        <v>17</v>
      </c>
      <c r="AB129" s="656" t="s">
        <v>6</v>
      </c>
      <c r="AC129" s="656"/>
      <c r="AD129" s="656"/>
      <c r="AE129" s="687" t="s">
        <v>18</v>
      </c>
      <c r="AF129" s="625"/>
      <c r="AG129" s="624" t="s">
        <v>359</v>
      </c>
      <c r="AH129" s="625"/>
      <c r="AI129" s="706" t="s">
        <v>252</v>
      </c>
      <c r="AJ129" s="707"/>
      <c r="AK129" s="707"/>
      <c r="AL129" s="707"/>
      <c r="AM129" s="591">
        <f>SUM($AI$29:$AI$128)</f>
        <v>0</v>
      </c>
      <c r="AN129" s="591"/>
      <c r="AO129" s="533" t="s">
        <v>161</v>
      </c>
      <c r="AP129" s="214"/>
    </row>
    <row r="130" spans="1:42" s="225" customFormat="1" ht="39" customHeight="1" thickBot="1">
      <c r="A130" s="216"/>
      <c r="B130" s="377">
        <f>COUNTA(C29:C128)</f>
        <v>0</v>
      </c>
      <c r="C130" s="217" t="s">
        <v>136</v>
      </c>
      <c r="D130" s="378">
        <f>COUNTIF($E$29:$E$128,1)</f>
        <v>0</v>
      </c>
      <c r="E130" s="217" t="s">
        <v>141</v>
      </c>
      <c r="F130" s="378">
        <f>COUNTIF($F$29:$F$128,1)</f>
        <v>0</v>
      </c>
      <c r="G130" s="665" t="s">
        <v>23</v>
      </c>
      <c r="H130" s="650" t="s">
        <v>24</v>
      </c>
      <c r="I130" s="650" t="s">
        <v>25</v>
      </c>
      <c r="J130" s="650" t="s">
        <v>26</v>
      </c>
      <c r="K130" s="677" t="s">
        <v>27</v>
      </c>
      <c r="L130" s="218"/>
      <c r="M130" s="665" t="s">
        <v>28</v>
      </c>
      <c r="N130" s="650" t="s">
        <v>29</v>
      </c>
      <c r="O130" s="650" t="s">
        <v>30</v>
      </c>
      <c r="P130" s="650" t="s">
        <v>31</v>
      </c>
      <c r="Q130" s="610" t="s">
        <v>32</v>
      </c>
      <c r="R130" s="600" t="s">
        <v>358</v>
      </c>
      <c r="S130" s="601"/>
      <c r="T130" s="526">
        <f>COUNTA(R29:R128)-COUNTIF(R29:R128,0)</f>
        <v>0</v>
      </c>
      <c r="U130" s="600" t="s">
        <v>357</v>
      </c>
      <c r="V130" s="601"/>
      <c r="W130" s="526">
        <f>COUNTA(U29:U128)-COUNTIF(U29:U128,0)</f>
        <v>0</v>
      </c>
      <c r="X130" s="221" t="s">
        <v>148</v>
      </c>
      <c r="Y130" s="221" t="s">
        <v>148</v>
      </c>
      <c r="Z130" s="222" t="s">
        <v>148</v>
      </c>
      <c r="AA130" s="222" t="s">
        <v>148</v>
      </c>
      <c r="AB130" s="602" t="s">
        <v>154</v>
      </c>
      <c r="AC130" s="603"/>
      <c r="AD130" s="550">
        <f>COUNTA(AC29:AC128)-COUNTIF(AC29:AC128,0)</f>
        <v>0</v>
      </c>
      <c r="AE130" s="223" t="s">
        <v>157</v>
      </c>
      <c r="AF130" s="380">
        <f>COUNTA(AF29:AF128)-COUNTIF(AF29:AF128,0)</f>
        <v>0</v>
      </c>
      <c r="AG130" s="555" t="s">
        <v>148</v>
      </c>
      <c r="AH130" s="378">
        <f>COUNTIF(AG29:AG128,1)</f>
        <v>0</v>
      </c>
      <c r="AI130" s="715" t="s">
        <v>250</v>
      </c>
      <c r="AJ130" s="716"/>
      <c r="AK130" s="716"/>
      <c r="AL130" s="716"/>
      <c r="AM130" s="591">
        <f>COUNTIF($AI$29:$AI$128,"&gt;0")</f>
        <v>0</v>
      </c>
      <c r="AN130" s="591"/>
      <c r="AO130" s="224" t="s">
        <v>2</v>
      </c>
      <c r="AP130" s="214"/>
    </row>
    <row r="131" spans="1:42" s="147" customFormat="1" ht="48.75" customHeight="1" thickBot="1">
      <c r="A131" s="226"/>
      <c r="B131" s="227" t="s">
        <v>2</v>
      </c>
      <c r="C131" s="228" t="s">
        <v>137</v>
      </c>
      <c r="D131" s="381">
        <f>COUNTIF($E$29:$E$128,2)</f>
        <v>0</v>
      </c>
      <c r="E131" s="229" t="s">
        <v>142</v>
      </c>
      <c r="F131" s="381">
        <f>COUNTIF($F$29:$F$128,2)</f>
        <v>0</v>
      </c>
      <c r="G131" s="666"/>
      <c r="H131" s="651"/>
      <c r="I131" s="651"/>
      <c r="J131" s="651"/>
      <c r="K131" s="678"/>
      <c r="L131" s="218"/>
      <c r="M131" s="666"/>
      <c r="N131" s="651"/>
      <c r="O131" s="651"/>
      <c r="P131" s="651"/>
      <c r="Q131" s="611"/>
      <c r="R131" s="219" t="s">
        <v>145</v>
      </c>
      <c r="S131" s="379">
        <f>COUNTIF($S$29:$S$128,1)</f>
        <v>0</v>
      </c>
      <c r="T131" s="220" t="s">
        <v>2</v>
      </c>
      <c r="U131" s="219" t="s">
        <v>145</v>
      </c>
      <c r="V131" s="379">
        <f>COUNTIF($V$29:$V$128,1)</f>
        <v>0</v>
      </c>
      <c r="W131" s="220" t="s">
        <v>2</v>
      </c>
      <c r="X131" s="383">
        <f>COUNTA($X$29:$X$128)-COUNTIF($X$29:$X$128,0)</f>
        <v>0</v>
      </c>
      <c r="Y131" s="383">
        <f>COUNTA(Y29:Y128)-COUNTIF(Y29:Y128,0)</f>
        <v>0</v>
      </c>
      <c r="Z131" s="383">
        <f>COUNTA(Z29:Z128)-COUNTIF(Z29:Z128,0)</f>
        <v>0</v>
      </c>
      <c r="AA131" s="383">
        <f>COUNTA(AA29:AA128)-COUNTIF(AA29:AA128,0)</f>
        <v>0</v>
      </c>
      <c r="AB131" s="551" t="s">
        <v>153</v>
      </c>
      <c r="AC131" s="713" t="str">
        <f>_xlfn.IFERROR(AD130/$B$130*100,"-")</f>
        <v>-</v>
      </c>
      <c r="AD131" s="714"/>
      <c r="AE131" s="549" t="s">
        <v>153</v>
      </c>
      <c r="AF131" s="384" t="str">
        <f>_xlfn.IFERROR(AF130/$B$130*100,"-")</f>
        <v>-</v>
      </c>
      <c r="AG131" s="231" t="s">
        <v>251</v>
      </c>
      <c r="AH131" s="556" t="str">
        <f>_xlfn.IFERROR(AH130/G133*100,"-")</f>
        <v>-</v>
      </c>
      <c r="AI131" s="711" t="s">
        <v>253</v>
      </c>
      <c r="AJ131" s="712"/>
      <c r="AK131" s="712"/>
      <c r="AL131" s="712"/>
      <c r="AM131" s="592" t="str">
        <f>_xlfn.IFERROR(AM129/AM130,"-")</f>
        <v>-</v>
      </c>
      <c r="AN131" s="592"/>
      <c r="AO131" s="441" t="s">
        <v>161</v>
      </c>
      <c r="AP131" s="214"/>
    </row>
    <row r="132" spans="1:42" s="147" customFormat="1" ht="39" customHeight="1" thickBot="1">
      <c r="A132" s="226"/>
      <c r="B132" s="232"/>
      <c r="C132" s="228" t="s">
        <v>138</v>
      </c>
      <c r="D132" s="381">
        <f>COUNTIF($E$29:$E$128,3)</f>
        <v>0</v>
      </c>
      <c r="E132" s="233" t="s">
        <v>143</v>
      </c>
      <c r="F132" s="385">
        <f>COUNTIF($F$29:$F$128,3)</f>
        <v>0</v>
      </c>
      <c r="G132" s="234" t="s">
        <v>152</v>
      </c>
      <c r="H132" s="235" t="s">
        <v>152</v>
      </c>
      <c r="I132" s="235" t="s">
        <v>152</v>
      </c>
      <c r="J132" s="235" t="s">
        <v>152</v>
      </c>
      <c r="K132" s="236" t="s">
        <v>152</v>
      </c>
      <c r="L132" s="237"/>
      <c r="M132" s="234" t="s">
        <v>152</v>
      </c>
      <c r="N132" s="235" t="s">
        <v>152</v>
      </c>
      <c r="O132" s="235" t="s">
        <v>152</v>
      </c>
      <c r="P132" s="235" t="s">
        <v>152</v>
      </c>
      <c r="Q132" s="236" t="s">
        <v>152</v>
      </c>
      <c r="R132" s="230" t="s">
        <v>146</v>
      </c>
      <c r="S132" s="382">
        <f>COUNTIF($S$29:$S$128,2)</f>
        <v>0</v>
      </c>
      <c r="T132" s="224" t="s">
        <v>2</v>
      </c>
      <c r="U132" s="230" t="s">
        <v>146</v>
      </c>
      <c r="V132" s="382">
        <f>COUNTIF($V$29:$V$128,2)</f>
        <v>0</v>
      </c>
      <c r="W132" s="224" t="s">
        <v>2</v>
      </c>
      <c r="X132" s="238" t="s">
        <v>153</v>
      </c>
      <c r="Y132" s="238" t="s">
        <v>153</v>
      </c>
      <c r="Z132" s="238" t="s">
        <v>153</v>
      </c>
      <c r="AA132" s="238" t="s">
        <v>153</v>
      </c>
      <c r="AB132" s="604" t="s">
        <v>156</v>
      </c>
      <c r="AC132" s="605"/>
      <c r="AD132" s="224">
        <f>COUNTIF($AC$29:$AC$128,"&gt;1")</f>
        <v>0</v>
      </c>
      <c r="AE132" s="239"/>
      <c r="AF132" s="553"/>
      <c r="AG132" s="389"/>
      <c r="AH132" s="554"/>
      <c r="AI132" s="688" t="s">
        <v>238</v>
      </c>
      <c r="AJ132" s="689"/>
      <c r="AK132" s="689"/>
      <c r="AL132" s="689"/>
      <c r="AM132" s="442">
        <f>COUNTIF(AM29:AM128,1)</f>
        <v>0</v>
      </c>
      <c r="AN132" s="557" t="s">
        <v>2</v>
      </c>
      <c r="AO132" s="579" t="str">
        <f>_xlfn.IFERROR(AM132/B130*100,"-")</f>
        <v>-</v>
      </c>
      <c r="AP132" s="578" t="s">
        <v>368</v>
      </c>
    </row>
    <row r="133" spans="1:42" s="147" customFormat="1" ht="39" customHeight="1" thickBot="1">
      <c r="A133" s="226"/>
      <c r="B133" s="242"/>
      <c r="C133" s="243" t="s">
        <v>139</v>
      </c>
      <c r="D133" s="385">
        <f>COUNTIF($E$29:$E$128,4)</f>
        <v>0</v>
      </c>
      <c r="E133" s="239"/>
      <c r="F133" s="240"/>
      <c r="G133" s="386">
        <f>COUNTIF(G29:G128,1)</f>
        <v>0</v>
      </c>
      <c r="H133" s="387">
        <f>COUNTIF(H29:H128,1)</f>
        <v>0</v>
      </c>
      <c r="I133" s="387">
        <f>COUNTIF(I29:I128,1)</f>
        <v>0</v>
      </c>
      <c r="J133" s="387">
        <f>COUNTIF(J29:J128,1)</f>
        <v>0</v>
      </c>
      <c r="K133" s="388">
        <f>COUNTIF(K29:K128,1)</f>
        <v>0</v>
      </c>
      <c r="L133" s="218"/>
      <c r="M133" s="386">
        <f>COUNTIF(M29:M128,1)</f>
        <v>0</v>
      </c>
      <c r="N133" s="387">
        <f>COUNTIF(N29:N128,1)</f>
        <v>0</v>
      </c>
      <c r="O133" s="387">
        <f>COUNTIF(O29:O128,1)</f>
        <v>0</v>
      </c>
      <c r="P133" s="387">
        <f>COUNTIF(P29:P128,1)</f>
        <v>0</v>
      </c>
      <c r="Q133" s="388">
        <f>COUNTIF(Q29:Q128,1)</f>
        <v>0</v>
      </c>
      <c r="R133" s="527" t="s">
        <v>147</v>
      </c>
      <c r="S133" s="528">
        <f>COUNTIF($S$29:$S$128,0)</f>
        <v>0</v>
      </c>
      <c r="T133" s="529" t="s">
        <v>2</v>
      </c>
      <c r="U133" s="527" t="s">
        <v>147</v>
      </c>
      <c r="V133" s="528">
        <f>COUNTIF($V$29:$V$128,0)</f>
        <v>0</v>
      </c>
      <c r="W133" s="529" t="s">
        <v>2</v>
      </c>
      <c r="X133" s="532" t="str">
        <f>_xlfn.IFERROR(X131/$B$130*100,"-")</f>
        <v>-</v>
      </c>
      <c r="Y133" s="532" t="str">
        <f>_xlfn.IFERROR(Y131/$B$130*100,"-")</f>
        <v>-</v>
      </c>
      <c r="Z133" s="532" t="str">
        <f>_xlfn.IFERROR(Z131/$B$130*100,"-")</f>
        <v>-</v>
      </c>
      <c r="AA133" s="532" t="str">
        <f>_xlfn.IFERROR(AA131/$B$130*100,"-")</f>
        <v>-</v>
      </c>
      <c r="AB133" s="552" t="s">
        <v>155</v>
      </c>
      <c r="AC133" s="704" t="str">
        <f>_xlfn.IFERROR(AD132/$B$130*100,"-")</f>
        <v>-</v>
      </c>
      <c r="AD133" s="705"/>
      <c r="AE133" s="239"/>
      <c r="AF133" s="239"/>
      <c r="AG133" s="239"/>
      <c r="AH133" s="389"/>
      <c r="AI133" s="688" t="s">
        <v>254</v>
      </c>
      <c r="AJ133" s="689"/>
      <c r="AK133" s="689"/>
      <c r="AL133" s="689"/>
      <c r="AM133" s="442">
        <f>COUNTIF(AN29:AN128,1)</f>
        <v>0</v>
      </c>
      <c r="AN133" s="558" t="s">
        <v>2</v>
      </c>
      <c r="AO133" s="579" t="str">
        <f>_xlfn.IFERROR(AM133/B130*100,"-")</f>
        <v>-</v>
      </c>
      <c r="AP133" s="580" t="s">
        <v>368</v>
      </c>
    </row>
    <row r="134" spans="1:42" s="147" customFormat="1" ht="48.75" customHeight="1" thickBot="1">
      <c r="A134" s="226"/>
      <c r="B134" s="244"/>
      <c r="C134" s="244"/>
      <c r="D134" s="245"/>
      <c r="E134" s="246"/>
      <c r="F134" s="240"/>
      <c r="G134" s="234" t="s">
        <v>153</v>
      </c>
      <c r="H134" s="235" t="s">
        <v>153</v>
      </c>
      <c r="I134" s="235" t="s">
        <v>153</v>
      </c>
      <c r="J134" s="235" t="s">
        <v>153</v>
      </c>
      <c r="K134" s="236" t="s">
        <v>153</v>
      </c>
      <c r="L134" s="237"/>
      <c r="M134" s="234" t="s">
        <v>153</v>
      </c>
      <c r="N134" s="235" t="s">
        <v>153</v>
      </c>
      <c r="O134" s="235" t="s">
        <v>153</v>
      </c>
      <c r="P134" s="235" t="s">
        <v>153</v>
      </c>
      <c r="Q134" s="236" t="s">
        <v>153</v>
      </c>
      <c r="R134" s="530" t="s">
        <v>160</v>
      </c>
      <c r="S134" s="660" t="str">
        <f>_xlfn.IFERROR(T130/$B$130*100,"-")</f>
        <v>-</v>
      </c>
      <c r="T134" s="661"/>
      <c r="U134" s="530" t="s">
        <v>160</v>
      </c>
      <c r="V134" s="622" t="str">
        <f>_xlfn.IFERROR(W130/$B$130*100,"-")</f>
        <v>-</v>
      </c>
      <c r="W134" s="623"/>
      <c r="AI134" s="593" t="s">
        <v>360</v>
      </c>
      <c r="AJ134" s="594"/>
      <c r="AK134" s="594"/>
      <c r="AL134" s="594"/>
      <c r="AM134" s="594"/>
      <c r="AN134" s="594"/>
      <c r="AO134" s="594"/>
      <c r="AP134" s="595"/>
    </row>
    <row r="135" spans="1:34" s="147" customFormat="1" ht="45" customHeight="1" thickBot="1">
      <c r="A135" s="226"/>
      <c r="B135" s="245"/>
      <c r="C135" s="245"/>
      <c r="D135" s="246"/>
      <c r="E135" s="246"/>
      <c r="F135" s="240"/>
      <c r="G135" s="431" t="str">
        <f>_xlfn.IFERROR(G133/$B$130*100,"-")</f>
        <v>-</v>
      </c>
      <c r="H135" s="432" t="str">
        <f>_xlfn.IFERROR(H133/$B$130*100,"-")</f>
        <v>-</v>
      </c>
      <c r="I135" s="432" t="str">
        <f>_xlfn.IFERROR(I133/$B$130*100,"-")</f>
        <v>-</v>
      </c>
      <c r="J135" s="432" t="str">
        <f>_xlfn.IFERROR(J133/$B$130*100,"-")</f>
        <v>-</v>
      </c>
      <c r="K135" s="433" t="str">
        <f>_xlfn.IFERROR(K133/$B$130*100,"-")</f>
        <v>-</v>
      </c>
      <c r="L135" s="250"/>
      <c r="M135" s="434" t="str">
        <f>_xlfn.IFERROR(M133/$B$130*100,"-")</f>
        <v>-</v>
      </c>
      <c r="N135" s="435" t="str">
        <f>_xlfn.IFERROR(N133/$B$130*100,"-")</f>
        <v>-</v>
      </c>
      <c r="O135" s="435" t="str">
        <f>_xlfn.IFERROR(O133/$B$130*100,"-")</f>
        <v>-</v>
      </c>
      <c r="P135" s="435" t="str">
        <f>_xlfn.IFERROR(P133/$B$130*100,"-")</f>
        <v>-</v>
      </c>
      <c r="Q135" s="531" t="str">
        <f>_xlfn.IFERROR(Q133/$B$130*100,"-")</f>
        <v>-</v>
      </c>
      <c r="R135" s="598" t="s">
        <v>185</v>
      </c>
      <c r="S135" s="599"/>
      <c r="T135" s="257" t="s">
        <v>173</v>
      </c>
      <c r="U135" s="390">
        <f>COUNTA($AK$29:$AK$128)-COUNTIF($AK$29:$AK$128,0)</f>
        <v>0</v>
      </c>
      <c r="V135" s="523" t="s">
        <v>180</v>
      </c>
      <c r="W135" s="258" t="s">
        <v>181</v>
      </c>
      <c r="X135" s="258" t="s">
        <v>182</v>
      </c>
      <c r="Y135" s="259" t="s">
        <v>183</v>
      </c>
      <c r="Z135" s="616" t="s">
        <v>184</v>
      </c>
      <c r="AA135" s="597"/>
      <c r="AB135" s="247" t="s">
        <v>222</v>
      </c>
      <c r="AC135" s="247" t="s">
        <v>223</v>
      </c>
      <c r="AD135" s="247" t="s">
        <v>179</v>
      </c>
      <c r="AE135" s="247" t="s">
        <v>224</v>
      </c>
      <c r="AF135" s="247" t="s">
        <v>177</v>
      </c>
      <c r="AG135" s="248" t="s">
        <v>227</v>
      </c>
      <c r="AH135" s="249" t="s">
        <v>228</v>
      </c>
    </row>
    <row r="136" spans="1:41" s="147" customFormat="1" ht="35.25" customHeight="1" thickBot="1">
      <c r="A136" s="225"/>
      <c r="B136" s="252"/>
      <c r="C136" s="252"/>
      <c r="R136" s="358"/>
      <c r="S136" s="359"/>
      <c r="T136" s="359"/>
      <c r="U136" s="440"/>
      <c r="V136" s="360" t="s">
        <v>172</v>
      </c>
      <c r="W136" s="391">
        <f>COUNTIF($AK$29:$AK$128,3)</f>
        <v>0</v>
      </c>
      <c r="X136" s="391">
        <f>COUNTIF($AK$29:$AK$128,2)</f>
        <v>0</v>
      </c>
      <c r="Y136" s="392">
        <f>COUNTIF($AK$29:$AK$128,1)</f>
        <v>0</v>
      </c>
      <c r="Z136" s="260" t="s">
        <v>186</v>
      </c>
      <c r="AA136" s="489">
        <f>COUNTA($AJ$29:$AJ$128)-COUNTIF($AJ$29:$AJ$128,0)</f>
        <v>0</v>
      </c>
      <c r="AB136" s="393">
        <f>COUNTIF($AJ$29:$AJ$128,11)</f>
        <v>0</v>
      </c>
      <c r="AC136" s="393">
        <f>COUNTIF($AJ$29:$AJ$128,12)</f>
        <v>0</v>
      </c>
      <c r="AD136" s="394">
        <f>COUNTIF($AJ$29:$AJ$128,1)</f>
        <v>0</v>
      </c>
      <c r="AE136" s="395">
        <f>COUNTIF($AJ$29:$AJ$128,2)</f>
        <v>0</v>
      </c>
      <c r="AF136" s="396">
        <f>COUNTIF($AJ$29:$AJ$128,3)</f>
        <v>0</v>
      </c>
      <c r="AG136" s="395">
        <f>COUNTIF($AJ$29:$AJ$128,4)</f>
        <v>0</v>
      </c>
      <c r="AH136" s="397">
        <f>COUNTIF($AJ$29:$AJ$128,5)</f>
        <v>0</v>
      </c>
      <c r="AI136" s="251"/>
      <c r="AJ136" s="251"/>
      <c r="AK136" s="251"/>
      <c r="AL136" s="251"/>
      <c r="AM136" s="251"/>
      <c r="AN136" s="251"/>
      <c r="AO136" s="251"/>
    </row>
    <row r="137" spans="1:34" s="147" customFormat="1" ht="27" customHeight="1">
      <c r="A137" s="225"/>
      <c r="B137" s="252"/>
      <c r="C137" s="252"/>
      <c r="R137" s="596" t="s">
        <v>237</v>
      </c>
      <c r="S137" s="597"/>
      <c r="T137" s="247">
        <v>6</v>
      </c>
      <c r="U137" s="247">
        <v>5</v>
      </c>
      <c r="V137" s="247">
        <v>4</v>
      </c>
      <c r="W137" s="247">
        <v>3</v>
      </c>
      <c r="X137" s="248">
        <v>2</v>
      </c>
      <c r="Y137" s="439">
        <v>1</v>
      </c>
      <c r="Z137" s="436" t="s">
        <v>292</v>
      </c>
      <c r="AA137" s="488"/>
      <c r="AB137" s="214"/>
      <c r="AH137" s="241"/>
    </row>
    <row r="138" spans="1:32" s="147" customFormat="1" ht="23.25" customHeight="1" thickBot="1">
      <c r="A138" s="225"/>
      <c r="B138" s="252"/>
      <c r="C138" s="252"/>
      <c r="R138" s="437" t="s">
        <v>192</v>
      </c>
      <c r="S138" s="438"/>
      <c r="T138" s="396">
        <f>COUNTIF($AL$29:$AL$128,6)</f>
        <v>0</v>
      </c>
      <c r="U138" s="396">
        <f>COUNTIF($AL$29:$AL$128,5)</f>
        <v>0</v>
      </c>
      <c r="V138" s="396">
        <f>COUNTIF($AL$29:$AL$128,4)</f>
        <v>0</v>
      </c>
      <c r="W138" s="396">
        <f>COUNTIF($AL$29:$AL$128,3)</f>
        <v>0</v>
      </c>
      <c r="X138" s="396">
        <f>COUNTIF($AL$29:$AL$128,2)</f>
        <v>0</v>
      </c>
      <c r="Y138" s="396">
        <f>COUNTIF($AL$29:$AL$128,1)</f>
        <v>0</v>
      </c>
      <c r="Z138" s="398">
        <f>COUNTIF($AL$29:$AL$128,0)</f>
        <v>0</v>
      </c>
      <c r="AF138" s="241"/>
    </row>
    <row r="139" spans="1:3" s="147" customFormat="1" ht="12">
      <c r="A139" s="225"/>
      <c r="B139" s="252"/>
      <c r="C139" s="252"/>
    </row>
    <row r="140" spans="3:33" ht="13.5">
      <c r="C140" s="23">
        <v>11</v>
      </c>
      <c r="D140" s="23">
        <v>6</v>
      </c>
      <c r="R140" s="147"/>
      <c r="S140" s="147"/>
      <c r="T140" s="147"/>
      <c r="U140" s="147"/>
      <c r="V140" s="147"/>
      <c r="W140" s="147"/>
      <c r="Z140" s="17"/>
      <c r="AA140" s="17"/>
      <c r="AB140" s="17"/>
      <c r="AC140" s="17"/>
      <c r="AD140" s="17"/>
      <c r="AE140" s="17"/>
      <c r="AF140" s="17"/>
      <c r="AG140" s="17"/>
    </row>
    <row r="141" spans="3:30" ht="14.25" customHeight="1">
      <c r="C141" s="24">
        <v>12</v>
      </c>
      <c r="D141" s="23">
        <v>5</v>
      </c>
      <c r="Z141" s="17"/>
      <c r="AA141" s="17"/>
      <c r="AB141" s="17"/>
      <c r="AC141" s="17"/>
      <c r="AD141" s="17"/>
    </row>
    <row r="142" spans="3:4" ht="13.5">
      <c r="C142" s="23">
        <v>5</v>
      </c>
      <c r="D142" s="23">
        <v>4</v>
      </c>
    </row>
    <row r="143" spans="3:4" ht="13.5">
      <c r="C143" s="23">
        <v>4</v>
      </c>
      <c r="D143" s="23">
        <v>3</v>
      </c>
    </row>
    <row r="144" spans="3:4" ht="13.5">
      <c r="C144" s="23">
        <v>3</v>
      </c>
      <c r="D144" s="23">
        <v>2</v>
      </c>
    </row>
    <row r="145" spans="3:4" ht="13.5">
      <c r="C145" s="23">
        <v>2</v>
      </c>
      <c r="D145" s="23">
        <v>1</v>
      </c>
    </row>
    <row r="146" spans="3:4" ht="13.5">
      <c r="C146" s="23">
        <v>1</v>
      </c>
      <c r="D146" s="23">
        <v>0</v>
      </c>
    </row>
    <row r="147" spans="3:4" ht="13.5">
      <c r="C147" s="23">
        <v>0</v>
      </c>
      <c r="D147" s="24"/>
    </row>
    <row r="149" spans="1:42" ht="13.5">
      <c r="A149" s="443"/>
      <c r="B149" s="444"/>
      <c r="C149" s="444"/>
      <c r="D149" s="445"/>
      <c r="E149" s="445"/>
      <c r="F149" s="445"/>
      <c r="G149" s="445"/>
      <c r="H149" s="445"/>
      <c r="I149" s="445"/>
      <c r="J149" s="445"/>
      <c r="K149" s="445"/>
      <c r="L149" s="445"/>
      <c r="M149" s="445"/>
      <c r="N149" s="445"/>
      <c r="O149" s="445"/>
      <c r="P149" s="445"/>
      <c r="Q149" s="445"/>
      <c r="X149" s="445"/>
      <c r="Y149" s="445"/>
      <c r="Z149" s="445"/>
      <c r="AA149" s="445"/>
      <c r="AB149" s="445"/>
      <c r="AC149" s="445"/>
      <c r="AD149" s="445"/>
      <c r="AE149" s="445"/>
      <c r="AF149" s="445"/>
      <c r="AG149" s="445"/>
      <c r="AH149" s="445"/>
      <c r="AI149" s="445"/>
      <c r="AJ149" s="445"/>
      <c r="AK149" s="445"/>
      <c r="AL149" s="445"/>
      <c r="AM149" s="445"/>
      <c r="AN149" s="445"/>
      <c r="AO149" s="445"/>
      <c r="AP149" s="445"/>
    </row>
    <row r="150" spans="1:42" ht="13.5">
      <c r="A150" s="443"/>
      <c r="B150" s="444"/>
      <c r="C150" s="444"/>
      <c r="D150" s="445"/>
      <c r="E150" s="445"/>
      <c r="F150" s="445"/>
      <c r="G150" s="445"/>
      <c r="H150" s="445"/>
      <c r="I150" s="445"/>
      <c r="J150" s="445"/>
      <c r="K150" s="445"/>
      <c r="L150" s="445"/>
      <c r="M150" s="445"/>
      <c r="N150" s="445"/>
      <c r="O150" s="445"/>
      <c r="P150" s="445"/>
      <c r="Q150" s="445"/>
      <c r="R150" s="445"/>
      <c r="S150" s="445"/>
      <c r="T150" s="445"/>
      <c r="U150" s="445"/>
      <c r="V150" s="445"/>
      <c r="W150" s="445"/>
      <c r="X150" s="445"/>
      <c r="Y150" s="445"/>
      <c r="Z150" s="445"/>
      <c r="AA150" s="445"/>
      <c r="AB150" s="445"/>
      <c r="AC150" s="445"/>
      <c r="AD150" s="445"/>
      <c r="AE150" s="445"/>
      <c r="AF150" s="445"/>
      <c r="AG150" s="445"/>
      <c r="AH150" s="445"/>
      <c r="AI150" s="445"/>
      <c r="AJ150" s="445"/>
      <c r="AK150" s="445"/>
      <c r="AL150" s="445"/>
      <c r="AM150" s="445"/>
      <c r="AN150" s="445"/>
      <c r="AO150" s="445"/>
      <c r="AP150" s="445"/>
    </row>
    <row r="151" spans="18:23" ht="13.5">
      <c r="R151" s="445"/>
      <c r="S151" s="445"/>
      <c r="T151" s="445"/>
      <c r="U151" s="445"/>
      <c r="V151" s="445"/>
      <c r="W151" s="445"/>
    </row>
  </sheetData>
  <sheetProtection password="C185" sheet="1" formatRows="0" insertRows="0" deleteRows="0"/>
  <protectedRanges>
    <protectedRange password="834B" sqref="A129:Q156 AP129:IV156 R140:W157 AD130 AI134:AO134 R129:W138 X135:AH156 AI136:AO156 X129:AB133 AM130 AC129:AD129 AD132 AC131:AD131 AC133:AD133 AE129:AL133 AO129:AO133 AM129:AN129 AM131:AN133" name="集計"/>
  </protectedRanges>
  <mergeCells count="94">
    <mergeCell ref="AM1:AP1"/>
    <mergeCell ref="AC133:AD133"/>
    <mergeCell ref="AI129:AL129"/>
    <mergeCell ref="AA21:AA26"/>
    <mergeCell ref="U20:W20"/>
    <mergeCell ref="AC21:AC26"/>
    <mergeCell ref="AI132:AL132"/>
    <mergeCell ref="AI131:AL131"/>
    <mergeCell ref="AC131:AD131"/>
    <mergeCell ref="AI130:AL130"/>
    <mergeCell ref="AH1:AI1"/>
    <mergeCell ref="R20:T20"/>
    <mergeCell ref="AE20:AF20"/>
    <mergeCell ref="AE21:AE26"/>
    <mergeCell ref="Y21:Y26"/>
    <mergeCell ref="Z24:Z26"/>
    <mergeCell ref="AD21:AD26"/>
    <mergeCell ref="AB21:AB26"/>
    <mergeCell ref="S21:S26"/>
    <mergeCell ref="AE129:AF129"/>
    <mergeCell ref="AI133:AL133"/>
    <mergeCell ref="M20:Q20"/>
    <mergeCell ref="P130:P131"/>
    <mergeCell ref="M129:Q129"/>
    <mergeCell ref="O130:O131"/>
    <mergeCell ref="U21:U26"/>
    <mergeCell ref="AB20:AD20"/>
    <mergeCell ref="AB129:AD129"/>
    <mergeCell ref="AF21:AF26"/>
    <mergeCell ref="H130:H131"/>
    <mergeCell ref="G130:G131"/>
    <mergeCell ref="G129:K129"/>
    <mergeCell ref="G21:K21"/>
    <mergeCell ref="AP20:AP24"/>
    <mergeCell ref="AJ20:AJ26"/>
    <mergeCell ref="AM20:AM24"/>
    <mergeCell ref="AK20:AK26"/>
    <mergeCell ref="AL20:AL26"/>
    <mergeCell ref="X21:X26"/>
    <mergeCell ref="AO20:AO26"/>
    <mergeCell ref="I130:I131"/>
    <mergeCell ref="I22:I26"/>
    <mergeCell ref="E129:F129"/>
    <mergeCell ref="A20:A26"/>
    <mergeCell ref="F21:F26"/>
    <mergeCell ref="K130:K131"/>
    <mergeCell ref="J130:J131"/>
    <mergeCell ref="C20:C26"/>
    <mergeCell ref="J22:J26"/>
    <mergeCell ref="AN20:AN24"/>
    <mergeCell ref="N22:N26"/>
    <mergeCell ref="M130:M131"/>
    <mergeCell ref="B20:B26"/>
    <mergeCell ref="U129:W129"/>
    <mergeCell ref="W21:W26"/>
    <mergeCell ref="L20:L26"/>
    <mergeCell ref="C129:D129"/>
    <mergeCell ref="M21:Q21"/>
    <mergeCell ref="M22:M26"/>
    <mergeCell ref="O22:O26"/>
    <mergeCell ref="N130:N131"/>
    <mergeCell ref="R21:R26"/>
    <mergeCell ref="R129:T129"/>
    <mergeCell ref="T21:T26"/>
    <mergeCell ref="S134:T134"/>
    <mergeCell ref="AM129:AN129"/>
    <mergeCell ref="Q22:Q26"/>
    <mergeCell ref="D20:D26"/>
    <mergeCell ref="G22:G26"/>
    <mergeCell ref="H22:H26"/>
    <mergeCell ref="V21:V26"/>
    <mergeCell ref="E21:E26"/>
    <mergeCell ref="K22:K26"/>
    <mergeCell ref="P22:P26"/>
    <mergeCell ref="G20:K20"/>
    <mergeCell ref="AK1:AL1"/>
    <mergeCell ref="AG20:AH20"/>
    <mergeCell ref="Q130:Q131"/>
    <mergeCell ref="AI20:AI24"/>
    <mergeCell ref="AI25:AI26"/>
    <mergeCell ref="Z135:AA135"/>
    <mergeCell ref="AH21:AH26"/>
    <mergeCell ref="Z21:Z23"/>
    <mergeCell ref="V134:W134"/>
    <mergeCell ref="AG129:AH129"/>
    <mergeCell ref="AM130:AN130"/>
    <mergeCell ref="AM131:AN131"/>
    <mergeCell ref="AI134:AP134"/>
    <mergeCell ref="R137:S137"/>
    <mergeCell ref="R135:S135"/>
    <mergeCell ref="R130:S130"/>
    <mergeCell ref="U130:V130"/>
    <mergeCell ref="AB130:AC130"/>
    <mergeCell ref="AB132:AC132"/>
  </mergeCells>
  <dataValidations count="13">
    <dataValidation type="decimal" allowBlank="1" showInputMessage="1" showErrorMessage="1" prompt="1週間の合計数&#10;2週に1回➔「0.5」&#10;1週間に2,3回➔中間値「2.5」" error="数値を入力してください" sqref="AH29:AH128 AD29:AD128 AF29:AF128">
      <formula1>0</formula1>
      <formula2>100</formula2>
    </dataValidation>
    <dataValidation type="decimal" allowBlank="1" showInputMessage="1" showErrorMessage="1" promptTitle="１か月換算で入力してください" prompt="２か月に１回➔「０.５」&#10;１か月に２,３回➔中間値「２.５」" error="数値で入力してください" sqref="T29:T128 W29:W128">
      <formula1>0</formula1>
      <formula2>100</formula2>
    </dataValidation>
    <dataValidation type="whole" allowBlank="1" showInputMessage="1" showErrorMessage="1" error="数値を入力" sqref="AC29:AC128">
      <formula1>0</formula1>
      <formula2>100</formula2>
    </dataValidation>
    <dataValidation type="list" allowBlank="1" showInputMessage="1" showErrorMessage="1" prompt="1. 20歳未満&#10;2. 20～40歳未満&#10;3. 40～65歳未満&#10;4. 65歳以上&#10;不明は空白" error="１～４の数字を入力してください" sqref="E29:E128">
      <formula1>$D$142:$D$145</formula1>
    </dataValidation>
    <dataValidation type="list" allowBlank="1" showInputMessage="1" showErrorMessage="1" prompt="1. 自立&#10;2. 一部介助&#10;3. 全面介助&#10;不明は空白" error="１～３の数字を入力" sqref="F29:F128">
      <formula1>$D$143:$D$145</formula1>
    </dataValidation>
    <dataValidation type="list" allowBlank="1" showInputMessage="1" showErrorMessage="1" prompt="１．あり&#10;０．なし&#10;不明は空白" error="１か０の数字を入力" sqref="AM29:AN128 M29:Q128 G29:K128 AG29:AG128">
      <formula1>$D$145:$D$146</formula1>
    </dataValidation>
    <dataValidation type="list" allowBlank="1" showInputMessage="1" showErrorMessage="1" prompt="1. 外来&#10;2. 往診&#10;0. なし&#10;不明は空白" error="０～２の数値を入力" sqref="S29:S128 V29:V128">
      <formula1>$D$144:$D$146</formula1>
    </dataValidation>
    <dataValidation type="list" allowBlank="1" showInputMessage="1" showErrorMessage="1" prompt="区分数をそのまま入力" error="0～6を入力" sqref="AL29:AL128">
      <formula1>$D$140:$D$146</formula1>
    </dataValidation>
    <dataValidation type="list" allowBlank="1" showInputMessage="1" showErrorMessage="1" prompt="要支援１=11、要支援２=12&#10;要介護は介護度１～５&#10;なし０&#10;不明空白" error="０～５、１１、１２を入力" sqref="AJ29:AJ128">
      <formula1>$C$140:$C$147</formula1>
    </dataValidation>
    <dataValidation type="list" allowBlank="1" showInputMessage="1" showErrorMessage="1" prompt="級数をそのまま入力、なし０、不明空白" error="０～３を入力" sqref="AK29:AK128">
      <formula1>$D$143:$D$146</formula1>
    </dataValidation>
    <dataValidation allowBlank="1" showInputMessage="1" showErrorMessage="1" prompt="使用機器名(業者）&#10;なしは0" sqref="L29:L128"/>
    <dataValidation allowBlank="1" showInputMessage="1" showErrorMessage="1" prompt="機関名&#10;なしは０&#10;不明は空白" sqref="R29:R128 U29:U128 X29:Y128 AA29:AB128 AE29:AE128"/>
    <dataValidation allowBlank="1" showInputMessage="1" showErrorMessage="1" prompt="具体的内容&#10;なし(必要なしを含む)は０&#10;不明は空白" sqref="Z29:Z128"/>
  </dataValidations>
  <printOptions/>
  <pageMargins left="0.2362204724409449" right="0.2362204724409449" top="0.5905511811023623" bottom="0.3937007874015748" header="0.31496062992125984" footer="0.31496062992125984"/>
  <pageSetup fitToHeight="0" fitToWidth="1" horizontalDpi="600" verticalDpi="600" orientation="landscape" paperSize="9" scale="52" r:id="rId1"/>
  <headerFooter alignWithMargins="0">
    <oddHeader>&amp;L難病の地域診断ツール&amp;C平成30年度&amp;R夏のセミナー版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3"/>
  <sheetViews>
    <sheetView showGridLines="0" zoomScale="60" zoomScaleNormal="60" zoomScaleSheetLayoutView="80" zoomScalePageLayoutView="80" workbookViewId="0" topLeftCell="A1">
      <selection activeCell="B3" sqref="B3"/>
    </sheetView>
  </sheetViews>
  <sheetFormatPr defaultColWidth="11.125" defaultRowHeight="15" customHeight="1"/>
  <cols>
    <col min="1" max="1" width="0.875" style="8" customWidth="1"/>
    <col min="2" max="2" width="24.25390625" style="8" customWidth="1"/>
    <col min="3" max="3" width="40.875" style="8" customWidth="1"/>
    <col min="4" max="4" width="10.00390625" style="8" customWidth="1"/>
    <col min="5" max="5" width="10.375" style="8" customWidth="1"/>
    <col min="6" max="6" width="2.25390625" style="8" customWidth="1"/>
    <col min="7" max="7" width="11.75390625" style="8" customWidth="1"/>
    <col min="8" max="8" width="2.25390625" style="8" customWidth="1"/>
    <col min="9" max="11" width="39.50390625" style="8" customWidth="1"/>
    <col min="12" max="16384" width="11.125" style="8" customWidth="1"/>
  </cols>
  <sheetData>
    <row r="1" spans="2:29" ht="24" customHeight="1">
      <c r="B1" s="263" t="s">
        <v>129</v>
      </c>
      <c r="C1" s="263"/>
      <c r="D1" s="263"/>
      <c r="E1" s="263"/>
      <c r="F1" s="263"/>
      <c r="G1" s="263"/>
      <c r="H1" s="263"/>
      <c r="I1" s="263"/>
      <c r="J1" s="263"/>
      <c r="K1" s="263"/>
      <c r="L1" s="72"/>
      <c r="M1" s="72"/>
      <c r="N1" s="72"/>
      <c r="O1" s="72"/>
      <c r="P1" s="72"/>
      <c r="Q1" s="72"/>
      <c r="R1" s="72"/>
      <c r="S1" s="72"/>
      <c r="T1" s="72"/>
      <c r="U1" s="72"/>
      <c r="V1" s="72"/>
      <c r="W1" s="72"/>
      <c r="X1" s="72"/>
      <c r="Y1" s="72"/>
      <c r="Z1" s="72"/>
      <c r="AA1" s="72"/>
      <c r="AB1" s="72"/>
      <c r="AC1" s="72"/>
    </row>
    <row r="2" spans="2:29" ht="10.5" customHeight="1">
      <c r="B2" s="73"/>
      <c r="C2" s="73"/>
      <c r="D2" s="73"/>
      <c r="E2" s="73"/>
      <c r="F2" s="73"/>
      <c r="G2" s="73"/>
      <c r="H2" s="73"/>
      <c r="I2" s="73"/>
      <c r="J2" s="73"/>
      <c r="K2" s="73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</row>
    <row r="3" spans="1:29" ht="29.25" customHeight="1">
      <c r="A3" s="427"/>
      <c r="B3" s="491" t="s">
        <v>343</v>
      </c>
      <c r="C3" s="490" t="str">
        <f>'在宅ALS療養者の状況（様式１）'!AG1</f>
        <v>未定</v>
      </c>
      <c r="D3" s="429" t="s">
        <v>206</v>
      </c>
      <c r="E3" s="731">
        <f>'在宅ALS療養者の状況（様式１）'!AJ1</f>
        <v>0</v>
      </c>
      <c r="F3" s="731"/>
      <c r="G3" s="732" t="s">
        <v>207</v>
      </c>
      <c r="H3" s="732"/>
      <c r="I3" s="428">
        <f>'在宅ALS療養者の状況（様式１）'!AM1</f>
        <v>0</v>
      </c>
      <c r="J3" s="582"/>
      <c r="K3" s="427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</row>
    <row r="4" spans="2:29" ht="9" customHeight="1"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</row>
    <row r="5" spans="2:11" s="2" customFormat="1" ht="15" customHeight="1">
      <c r="B5" s="717" t="s">
        <v>91</v>
      </c>
      <c r="C5" s="719"/>
      <c r="D5" s="1" t="s">
        <v>47</v>
      </c>
      <c r="E5" s="733" t="s">
        <v>382</v>
      </c>
      <c r="F5" s="734"/>
      <c r="G5" s="734"/>
      <c r="H5" s="735"/>
      <c r="I5" s="717" t="s">
        <v>376</v>
      </c>
      <c r="J5" s="718"/>
      <c r="K5" s="719"/>
    </row>
    <row r="6" spans="2:11" s="3" customFormat="1" ht="12.75" customHeight="1">
      <c r="B6" s="754"/>
      <c r="C6" s="755"/>
      <c r="D6" s="517"/>
      <c r="E6" s="738" t="s">
        <v>48</v>
      </c>
      <c r="F6" s="739"/>
      <c r="G6" s="739"/>
      <c r="H6" s="740"/>
      <c r="I6" s="720"/>
      <c r="J6" s="721"/>
      <c r="K6" s="722"/>
    </row>
    <row r="7" spans="2:11" s="3" customFormat="1" ht="12.75" customHeight="1">
      <c r="B7" s="754"/>
      <c r="C7" s="755"/>
      <c r="D7" s="518" t="s">
        <v>49</v>
      </c>
      <c r="E7" s="746" t="s">
        <v>50</v>
      </c>
      <c r="F7" s="747"/>
      <c r="G7" s="747"/>
      <c r="H7" s="748"/>
      <c r="I7" s="717" t="s">
        <v>375</v>
      </c>
      <c r="J7" s="729" t="s">
        <v>93</v>
      </c>
      <c r="K7" s="727" t="s">
        <v>94</v>
      </c>
    </row>
    <row r="8" spans="2:11" s="3" customFormat="1" ht="16.5" customHeight="1">
      <c r="B8" s="720"/>
      <c r="C8" s="722"/>
      <c r="D8" s="519" t="s">
        <v>128</v>
      </c>
      <c r="E8" s="723" t="s">
        <v>45</v>
      </c>
      <c r="F8" s="724"/>
      <c r="G8" s="736" t="s">
        <v>46</v>
      </c>
      <c r="H8" s="737"/>
      <c r="I8" s="720"/>
      <c r="J8" s="730"/>
      <c r="K8" s="728"/>
    </row>
    <row r="9" spans="2:11" ht="56.25" customHeight="1">
      <c r="B9" s="725" t="s">
        <v>373</v>
      </c>
      <c r="C9" s="726"/>
      <c r="D9" s="4"/>
      <c r="E9" s="5"/>
      <c r="F9" s="6" t="s">
        <v>220</v>
      </c>
      <c r="G9" s="9"/>
      <c r="H9" s="6" t="s">
        <v>220</v>
      </c>
      <c r="I9" s="583"/>
      <c r="J9" s="586"/>
      <c r="K9" s="7"/>
    </row>
    <row r="10" spans="2:11" ht="56.25" customHeight="1">
      <c r="B10" s="751" t="s">
        <v>347</v>
      </c>
      <c r="C10" s="521" t="s">
        <v>255</v>
      </c>
      <c r="D10" s="4"/>
      <c r="E10" s="9"/>
      <c r="F10" s="6" t="s">
        <v>220</v>
      </c>
      <c r="G10" s="9"/>
      <c r="H10" s="6" t="s">
        <v>220</v>
      </c>
      <c r="I10" s="583"/>
      <c r="J10" s="586"/>
      <c r="K10" s="10"/>
    </row>
    <row r="11" spans="2:11" ht="56.25" customHeight="1">
      <c r="B11" s="752"/>
      <c r="C11" s="521" t="s">
        <v>348</v>
      </c>
      <c r="D11" s="4"/>
      <c r="E11" s="9"/>
      <c r="F11" s="6" t="s">
        <v>220</v>
      </c>
      <c r="G11" s="9"/>
      <c r="H11" s="6" t="s">
        <v>220</v>
      </c>
      <c r="I11" s="583"/>
      <c r="J11" s="586"/>
      <c r="K11" s="10"/>
    </row>
    <row r="12" spans="2:11" ht="56.25" customHeight="1">
      <c r="B12" s="752"/>
      <c r="C12" s="521" t="s">
        <v>256</v>
      </c>
      <c r="D12" s="4"/>
      <c r="E12" s="9"/>
      <c r="F12" s="6" t="s">
        <v>220</v>
      </c>
      <c r="G12" s="9"/>
      <c r="H12" s="6" t="s">
        <v>220</v>
      </c>
      <c r="I12" s="583"/>
      <c r="J12" s="586"/>
      <c r="K12" s="10"/>
    </row>
    <row r="13" spans="2:11" ht="56.25" customHeight="1">
      <c r="B13" s="752"/>
      <c r="C13" s="521" t="s">
        <v>349</v>
      </c>
      <c r="D13" s="4"/>
      <c r="E13" s="9"/>
      <c r="F13" s="6" t="s">
        <v>51</v>
      </c>
      <c r="G13" s="9"/>
      <c r="H13" s="6" t="s">
        <v>51</v>
      </c>
      <c r="I13" s="583"/>
      <c r="J13" s="586"/>
      <c r="K13" s="10"/>
    </row>
    <row r="14" spans="2:11" ht="47.25" customHeight="1">
      <c r="B14" s="753"/>
      <c r="C14" s="521" t="s">
        <v>353</v>
      </c>
      <c r="D14" s="4"/>
      <c r="E14" s="741"/>
      <c r="F14" s="742"/>
      <c r="G14" s="741"/>
      <c r="H14" s="742"/>
      <c r="I14" s="584"/>
      <c r="J14" s="587"/>
      <c r="K14" s="520"/>
    </row>
    <row r="15" spans="2:11" ht="81.75" customHeight="1">
      <c r="B15" s="749" t="s">
        <v>374</v>
      </c>
      <c r="C15" s="750"/>
      <c r="D15" s="4"/>
      <c r="E15" s="9"/>
      <c r="F15" s="6" t="s">
        <v>51</v>
      </c>
      <c r="G15" s="9"/>
      <c r="H15" s="6" t="s">
        <v>51</v>
      </c>
      <c r="I15" s="583"/>
      <c r="J15" s="586"/>
      <c r="K15" s="10"/>
    </row>
    <row r="16" spans="2:11" ht="56.25" customHeight="1">
      <c r="B16" s="749" t="s">
        <v>354</v>
      </c>
      <c r="C16" s="750"/>
      <c r="D16" s="4"/>
      <c r="E16" s="12"/>
      <c r="F16" s="6" t="s">
        <v>220</v>
      </c>
      <c r="G16" s="12"/>
      <c r="H16" s="6" t="s">
        <v>220</v>
      </c>
      <c r="I16" s="585"/>
      <c r="J16" s="588"/>
      <c r="K16" s="13"/>
    </row>
    <row r="17" spans="2:11" ht="24.75" customHeight="1">
      <c r="B17" s="522" t="s">
        <v>92</v>
      </c>
      <c r="E17" s="261"/>
      <c r="F17" s="261"/>
      <c r="G17" s="261"/>
      <c r="H17" s="476"/>
      <c r="I17" s="477"/>
      <c r="J17" s="477"/>
      <c r="K17" s="476"/>
    </row>
    <row r="18" spans="2:11" ht="55.5" customHeight="1">
      <c r="B18" s="743"/>
      <c r="C18" s="744"/>
      <c r="D18" s="745"/>
      <c r="E18" s="11"/>
      <c r="F18" s="6" t="s">
        <v>51</v>
      </c>
      <c r="G18" s="11"/>
      <c r="H18" s="6" t="s">
        <v>51</v>
      </c>
      <c r="I18" s="14"/>
      <c r="J18" s="589"/>
      <c r="K18" s="10"/>
    </row>
    <row r="19" spans="2:11" ht="55.5" customHeight="1">
      <c r="B19" s="743"/>
      <c r="C19" s="744"/>
      <c r="D19" s="745"/>
      <c r="E19" s="12"/>
      <c r="F19" s="6" t="s">
        <v>51</v>
      </c>
      <c r="G19" s="12"/>
      <c r="H19" s="6" t="s">
        <v>51</v>
      </c>
      <c r="I19" s="14"/>
      <c r="J19" s="589"/>
      <c r="K19" s="10"/>
    </row>
    <row r="22" ht="15" customHeight="1">
      <c r="B22" s="8">
        <v>1</v>
      </c>
    </row>
    <row r="23" ht="15" customHeight="1">
      <c r="B23" s="8">
        <v>0</v>
      </c>
    </row>
  </sheetData>
  <sheetProtection/>
  <mergeCells count="20">
    <mergeCell ref="B19:D19"/>
    <mergeCell ref="B18:D18"/>
    <mergeCell ref="E7:H7"/>
    <mergeCell ref="G14:H14"/>
    <mergeCell ref="B15:C15"/>
    <mergeCell ref="B16:C16"/>
    <mergeCell ref="B10:B14"/>
    <mergeCell ref="B5:C8"/>
    <mergeCell ref="E3:F3"/>
    <mergeCell ref="G3:H3"/>
    <mergeCell ref="E5:H5"/>
    <mergeCell ref="G8:H8"/>
    <mergeCell ref="E6:H6"/>
    <mergeCell ref="E14:F14"/>
    <mergeCell ref="I5:K6"/>
    <mergeCell ref="E8:F8"/>
    <mergeCell ref="B9:C9"/>
    <mergeCell ref="I7:I8"/>
    <mergeCell ref="K7:K8"/>
    <mergeCell ref="J7:J8"/>
  </mergeCells>
  <dataValidations count="1">
    <dataValidation type="list" allowBlank="1" showInputMessage="1" showErrorMessage="1" prompt="あり=１&#10;なし=０" error="１か０を入力" sqref="D9:D16">
      <formula1>$B$22:$B$23</formula1>
    </dataValidation>
  </dataValidations>
  <printOptions/>
  <pageMargins left="0.2362204724409449" right="0.2362204724409449" top="0.5905511811023623" bottom="0.3937007874015748" header="0.31496062992125984" footer="0.31496062992125984"/>
  <pageSetup fitToHeight="1" fitToWidth="1" horizontalDpi="600" verticalDpi="600" orientation="landscape" paperSize="9" scale="66" r:id="rId1"/>
  <headerFooter alignWithMargins="0">
    <oddHeader>&amp;L難病の地域診断ツール&amp;C平成30年度&amp;R夏のセミナー版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T54"/>
  <sheetViews>
    <sheetView showGridLines="0" view="pageBreakPreview" zoomScale="80" zoomScaleNormal="145" zoomScaleSheetLayoutView="80" zoomScalePageLayoutView="80" workbookViewId="0" topLeftCell="A1">
      <selection activeCell="I2" sqref="I2:J2"/>
    </sheetView>
  </sheetViews>
  <sheetFormatPr defaultColWidth="9.00390625" defaultRowHeight="13.5"/>
  <cols>
    <col min="1" max="1" width="1.00390625" style="26" customWidth="1"/>
    <col min="2" max="2" width="16.50390625" style="26" customWidth="1"/>
    <col min="3" max="4" width="11.375" style="26" customWidth="1"/>
    <col min="5" max="5" width="10.125" style="26" customWidth="1"/>
    <col min="6" max="6" width="4.625" style="26" customWidth="1"/>
    <col min="7" max="7" width="10.125" style="26" customWidth="1"/>
    <col min="8" max="8" width="4.625" style="26" customWidth="1"/>
    <col min="9" max="9" width="10.125" style="26" customWidth="1"/>
    <col min="10" max="10" width="4.625" style="26" customWidth="1"/>
    <col min="11" max="11" width="15.125" style="26" customWidth="1"/>
    <col min="12" max="12" width="17.875" style="26" customWidth="1"/>
    <col min="13" max="16" width="17.00390625" style="26" customWidth="1"/>
    <col min="17" max="18" width="18.00390625" style="26" customWidth="1"/>
    <col min="19" max="20" width="16.75390625" style="26" customWidth="1"/>
    <col min="21" max="21" width="3.50390625" style="26" customWidth="1"/>
    <col min="22" max="16384" width="9.00390625" style="26" customWidth="1"/>
  </cols>
  <sheetData>
    <row r="1" ht="39" customHeight="1">
      <c r="B1" s="25" t="s">
        <v>133</v>
      </c>
    </row>
    <row r="2" spans="2:16" ht="34.5" customHeight="1">
      <c r="B2" s="402"/>
      <c r="C2" s="403"/>
      <c r="D2" s="403"/>
      <c r="E2" s="403"/>
      <c r="F2" s="403"/>
      <c r="G2" s="403"/>
      <c r="H2" s="403"/>
      <c r="I2" s="760" t="s">
        <v>344</v>
      </c>
      <c r="J2" s="760"/>
      <c r="K2" s="499" t="str">
        <f>'在宅ALS療養者の状況（様式１）'!AG1</f>
        <v>未定</v>
      </c>
      <c r="L2" s="404" t="s">
        <v>194</v>
      </c>
      <c r="M2" s="405">
        <f>'在宅ALS療養者の状況（様式１）'!AJ1</f>
        <v>0</v>
      </c>
      <c r="N2" s="404" t="s">
        <v>10</v>
      </c>
      <c r="O2" s="761">
        <f>'在宅ALS療養者の状況（様式１）'!AM1</f>
        <v>0</v>
      </c>
      <c r="P2" s="762"/>
    </row>
    <row r="3" spans="2:19" ht="24" customHeight="1"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  <c r="O3" s="402"/>
      <c r="P3" s="402"/>
      <c r="Q3" s="402"/>
      <c r="R3" s="402"/>
      <c r="S3" s="402"/>
    </row>
    <row r="4" spans="2:16" ht="34.5" customHeight="1">
      <c r="B4" s="772" t="s">
        <v>125</v>
      </c>
      <c r="C4" s="773"/>
      <c r="D4" s="774"/>
      <c r="E4" s="406">
        <f>'在宅ALS療養者の状況（様式１）'!N12</f>
        <v>0</v>
      </c>
      <c r="F4" s="407" t="s">
        <v>51</v>
      </c>
      <c r="G4" s="408"/>
      <c r="H4" s="408"/>
      <c r="I4" s="408"/>
      <c r="J4" s="402"/>
      <c r="K4" s="402"/>
      <c r="L4" s="402"/>
      <c r="M4" s="409" t="s">
        <v>52</v>
      </c>
      <c r="N4" s="410" t="s">
        <v>134</v>
      </c>
      <c r="O4" s="411">
        <f>'在宅ALS療養者の状況（様式１）'!D9</f>
        <v>0</v>
      </c>
      <c r="P4" s="412" t="str">
        <f>'在宅ALS療養者の状況（様式１）'!E9</f>
        <v>Km2</v>
      </c>
    </row>
    <row r="5" spans="2:16" ht="34.5" customHeight="1"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9" t="s">
        <v>53</v>
      </c>
      <c r="N5" s="410" t="s">
        <v>54</v>
      </c>
      <c r="O5" s="411">
        <f>'在宅ALS療養者の状況（様式１）'!D8</f>
        <v>0</v>
      </c>
      <c r="P5" s="412" t="str">
        <f>'在宅ALS療養者の状況（様式１）'!E8</f>
        <v>人</v>
      </c>
    </row>
    <row r="6" spans="2:19" ht="22.5" customHeight="1" thickBot="1">
      <c r="B6" s="402"/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/>
      <c r="O6" s="402"/>
      <c r="P6" s="402"/>
      <c r="Q6" s="402"/>
      <c r="R6" s="402"/>
      <c r="S6" s="402"/>
    </row>
    <row r="7" spans="2:16" s="28" customFormat="1" ht="124.5" customHeight="1" thickBot="1">
      <c r="B7" s="416" t="s">
        <v>323</v>
      </c>
      <c r="C7" s="777" t="s">
        <v>324</v>
      </c>
      <c r="D7" s="759"/>
      <c r="E7" s="758" t="s">
        <v>325</v>
      </c>
      <c r="F7" s="759"/>
      <c r="G7" s="758" t="s">
        <v>326</v>
      </c>
      <c r="H7" s="759"/>
      <c r="I7" s="758" t="s">
        <v>327</v>
      </c>
      <c r="J7" s="759"/>
      <c r="K7" s="417" t="s">
        <v>361</v>
      </c>
      <c r="L7" s="417" t="s">
        <v>328</v>
      </c>
      <c r="M7" s="417" t="s">
        <v>329</v>
      </c>
      <c r="N7" s="417" t="s">
        <v>355</v>
      </c>
      <c r="O7" s="417" t="s">
        <v>330</v>
      </c>
      <c r="P7" s="418" t="s">
        <v>331</v>
      </c>
    </row>
    <row r="8" spans="2:16" s="27" customFormat="1" ht="27.75" customHeight="1">
      <c r="B8" s="29" t="s">
        <v>55</v>
      </c>
      <c r="C8" s="775"/>
      <c r="D8" s="776"/>
      <c r="E8" s="30"/>
      <c r="F8" s="31" t="s">
        <v>345</v>
      </c>
      <c r="G8" s="30"/>
      <c r="H8" s="357" t="s">
        <v>345</v>
      </c>
      <c r="I8" s="32"/>
      <c r="J8" s="357" t="s">
        <v>345</v>
      </c>
      <c r="K8" s="559"/>
      <c r="L8" s="366"/>
      <c r="M8" s="33"/>
      <c r="N8" s="33"/>
      <c r="O8" s="364"/>
      <c r="P8" s="34"/>
    </row>
    <row r="9" spans="2:16" s="27" customFormat="1" ht="27.75" customHeight="1">
      <c r="B9" s="35" t="s">
        <v>56</v>
      </c>
      <c r="C9" s="756"/>
      <c r="D9" s="757"/>
      <c r="E9" s="36"/>
      <c r="F9" s="37" t="s">
        <v>345</v>
      </c>
      <c r="G9" s="36"/>
      <c r="H9" s="38" t="s">
        <v>345</v>
      </c>
      <c r="I9" s="39"/>
      <c r="J9" s="38" t="s">
        <v>345</v>
      </c>
      <c r="K9" s="560"/>
      <c r="L9" s="368"/>
      <c r="M9" s="40"/>
      <c r="N9" s="40"/>
      <c r="O9" s="365"/>
      <c r="P9" s="41"/>
    </row>
    <row r="10" spans="2:16" s="27" customFormat="1" ht="27.75" customHeight="1">
      <c r="B10" s="35" t="s">
        <v>57</v>
      </c>
      <c r="C10" s="756"/>
      <c r="D10" s="757"/>
      <c r="E10" s="36"/>
      <c r="F10" s="37" t="s">
        <v>345</v>
      </c>
      <c r="G10" s="36"/>
      <c r="H10" s="38" t="s">
        <v>345</v>
      </c>
      <c r="I10" s="39"/>
      <c r="J10" s="38" t="s">
        <v>345</v>
      </c>
      <c r="K10" s="560"/>
      <c r="L10" s="367"/>
      <c r="M10" s="40"/>
      <c r="N10" s="40"/>
      <c r="O10" s="365"/>
      <c r="P10" s="41"/>
    </row>
    <row r="11" spans="2:16" s="27" customFormat="1" ht="27.75" customHeight="1">
      <c r="B11" s="35" t="s">
        <v>58</v>
      </c>
      <c r="C11" s="756"/>
      <c r="D11" s="757"/>
      <c r="E11" s="36"/>
      <c r="F11" s="37" t="s">
        <v>345</v>
      </c>
      <c r="G11" s="36"/>
      <c r="H11" s="38" t="s">
        <v>345</v>
      </c>
      <c r="I11" s="39"/>
      <c r="J11" s="38" t="s">
        <v>345</v>
      </c>
      <c r="K11" s="560"/>
      <c r="L11" s="367"/>
      <c r="M11" s="40"/>
      <c r="N11" s="40"/>
      <c r="O11" s="365"/>
      <c r="P11" s="41"/>
    </row>
    <row r="12" spans="2:16" s="27" customFormat="1" ht="27.75" customHeight="1">
      <c r="B12" s="35" t="s">
        <v>59</v>
      </c>
      <c r="C12" s="756"/>
      <c r="D12" s="757"/>
      <c r="E12" s="36"/>
      <c r="F12" s="37" t="s">
        <v>345</v>
      </c>
      <c r="G12" s="36"/>
      <c r="H12" s="38" t="s">
        <v>345</v>
      </c>
      <c r="I12" s="39"/>
      <c r="J12" s="38" t="s">
        <v>345</v>
      </c>
      <c r="K12" s="560"/>
      <c r="L12" s="367"/>
      <c r="M12" s="40"/>
      <c r="N12" s="40"/>
      <c r="O12" s="365"/>
      <c r="P12" s="41"/>
    </row>
    <row r="13" spans="2:16" s="27" customFormat="1" ht="27.75" customHeight="1">
      <c r="B13" s="35" t="s">
        <v>60</v>
      </c>
      <c r="C13" s="756"/>
      <c r="D13" s="757"/>
      <c r="E13" s="36"/>
      <c r="F13" s="37" t="s">
        <v>345</v>
      </c>
      <c r="G13" s="36"/>
      <c r="H13" s="38" t="s">
        <v>345</v>
      </c>
      <c r="I13" s="39"/>
      <c r="J13" s="38" t="s">
        <v>345</v>
      </c>
      <c r="K13" s="560"/>
      <c r="L13" s="367"/>
      <c r="M13" s="40"/>
      <c r="N13" s="40"/>
      <c r="O13" s="365"/>
      <c r="P13" s="41"/>
    </row>
    <row r="14" spans="2:16" s="27" customFormat="1" ht="27.75" customHeight="1">
      <c r="B14" s="35" t="s">
        <v>61</v>
      </c>
      <c r="C14" s="756"/>
      <c r="D14" s="757"/>
      <c r="E14" s="36"/>
      <c r="F14" s="37" t="s">
        <v>345</v>
      </c>
      <c r="G14" s="36"/>
      <c r="H14" s="38" t="s">
        <v>345</v>
      </c>
      <c r="I14" s="39"/>
      <c r="J14" s="38" t="s">
        <v>345</v>
      </c>
      <c r="K14" s="560"/>
      <c r="L14" s="367"/>
      <c r="M14" s="40"/>
      <c r="N14" s="40"/>
      <c r="O14" s="365"/>
      <c r="P14" s="41"/>
    </row>
    <row r="15" spans="2:16" s="27" customFormat="1" ht="27.75" customHeight="1">
      <c r="B15" s="35" t="s">
        <v>62</v>
      </c>
      <c r="C15" s="756"/>
      <c r="D15" s="757"/>
      <c r="E15" s="36"/>
      <c r="F15" s="37" t="s">
        <v>345</v>
      </c>
      <c r="G15" s="36"/>
      <c r="H15" s="38" t="s">
        <v>345</v>
      </c>
      <c r="I15" s="39"/>
      <c r="J15" s="38" t="s">
        <v>345</v>
      </c>
      <c r="K15" s="560"/>
      <c r="L15" s="367"/>
      <c r="M15" s="40"/>
      <c r="N15" s="40"/>
      <c r="O15" s="365"/>
      <c r="P15" s="41"/>
    </row>
    <row r="16" spans="2:16" s="27" customFormat="1" ht="27.75" customHeight="1">
      <c r="B16" s="35" t="s">
        <v>99</v>
      </c>
      <c r="C16" s="756"/>
      <c r="D16" s="757"/>
      <c r="E16" s="36"/>
      <c r="F16" s="37" t="s">
        <v>345</v>
      </c>
      <c r="G16" s="36"/>
      <c r="H16" s="38" t="s">
        <v>345</v>
      </c>
      <c r="I16" s="39"/>
      <c r="J16" s="38" t="s">
        <v>345</v>
      </c>
      <c r="K16" s="560"/>
      <c r="L16" s="367"/>
      <c r="M16" s="40"/>
      <c r="N16" s="40"/>
      <c r="O16" s="365"/>
      <c r="P16" s="41"/>
    </row>
    <row r="17" spans="2:16" s="27" customFormat="1" ht="27.75" customHeight="1">
      <c r="B17" s="35" t="s">
        <v>100</v>
      </c>
      <c r="C17" s="756"/>
      <c r="D17" s="757"/>
      <c r="E17" s="36"/>
      <c r="F17" s="37" t="s">
        <v>345</v>
      </c>
      <c r="G17" s="36"/>
      <c r="H17" s="38" t="s">
        <v>345</v>
      </c>
      <c r="I17" s="39"/>
      <c r="J17" s="38" t="s">
        <v>345</v>
      </c>
      <c r="K17" s="560"/>
      <c r="L17" s="367"/>
      <c r="M17" s="40"/>
      <c r="N17" s="40"/>
      <c r="O17" s="365"/>
      <c r="P17" s="41"/>
    </row>
    <row r="18" spans="2:16" s="27" customFormat="1" ht="27.75" customHeight="1">
      <c r="B18" s="35" t="s">
        <v>101</v>
      </c>
      <c r="C18" s="756"/>
      <c r="D18" s="757"/>
      <c r="E18" s="36"/>
      <c r="F18" s="37" t="s">
        <v>2</v>
      </c>
      <c r="G18" s="36"/>
      <c r="H18" s="38" t="s">
        <v>2</v>
      </c>
      <c r="I18" s="39"/>
      <c r="J18" s="38" t="s">
        <v>2</v>
      </c>
      <c r="K18" s="560"/>
      <c r="L18" s="367"/>
      <c r="M18" s="40"/>
      <c r="N18" s="40"/>
      <c r="O18" s="365"/>
      <c r="P18" s="41"/>
    </row>
    <row r="19" spans="2:16" s="27" customFormat="1" ht="27.75" customHeight="1">
      <c r="B19" s="35" t="s">
        <v>102</v>
      </c>
      <c r="C19" s="756"/>
      <c r="D19" s="757"/>
      <c r="E19" s="36"/>
      <c r="F19" s="37" t="s">
        <v>2</v>
      </c>
      <c r="G19" s="36"/>
      <c r="H19" s="38" t="s">
        <v>2</v>
      </c>
      <c r="I19" s="39"/>
      <c r="J19" s="38" t="s">
        <v>2</v>
      </c>
      <c r="K19" s="560"/>
      <c r="L19" s="367"/>
      <c r="M19" s="40"/>
      <c r="N19" s="40"/>
      <c r="O19" s="365"/>
      <c r="P19" s="41"/>
    </row>
    <row r="20" spans="2:16" s="27" customFormat="1" ht="27.75" customHeight="1">
      <c r="B20" s="35" t="s">
        <v>103</v>
      </c>
      <c r="C20" s="756"/>
      <c r="D20" s="757"/>
      <c r="E20" s="42"/>
      <c r="F20" s="37" t="s">
        <v>2</v>
      </c>
      <c r="G20" s="42"/>
      <c r="H20" s="38" t="s">
        <v>2</v>
      </c>
      <c r="I20" s="42"/>
      <c r="J20" s="38" t="s">
        <v>2</v>
      </c>
      <c r="K20" s="560"/>
      <c r="L20" s="367"/>
      <c r="M20" s="40"/>
      <c r="N20" s="40"/>
      <c r="O20" s="365"/>
      <c r="P20" s="41"/>
    </row>
    <row r="21" spans="2:16" s="27" customFormat="1" ht="27.75" customHeight="1">
      <c r="B21" s="35" t="s">
        <v>104</v>
      </c>
      <c r="C21" s="756"/>
      <c r="D21" s="757"/>
      <c r="E21" s="36"/>
      <c r="F21" s="37" t="s">
        <v>2</v>
      </c>
      <c r="G21" s="36"/>
      <c r="H21" s="38" t="s">
        <v>2</v>
      </c>
      <c r="I21" s="39"/>
      <c r="J21" s="38" t="s">
        <v>2</v>
      </c>
      <c r="K21" s="560"/>
      <c r="L21" s="367"/>
      <c r="M21" s="40"/>
      <c r="N21" s="40"/>
      <c r="O21" s="365"/>
      <c r="P21" s="41"/>
    </row>
    <row r="22" spans="2:16" s="27" customFormat="1" ht="27.75" customHeight="1">
      <c r="B22" s="35" t="s">
        <v>105</v>
      </c>
      <c r="C22" s="756"/>
      <c r="D22" s="757"/>
      <c r="E22" s="36"/>
      <c r="F22" s="37" t="s">
        <v>2</v>
      </c>
      <c r="G22" s="36"/>
      <c r="H22" s="38" t="s">
        <v>2</v>
      </c>
      <c r="I22" s="39"/>
      <c r="J22" s="38" t="s">
        <v>2</v>
      </c>
      <c r="K22" s="560"/>
      <c r="L22" s="367"/>
      <c r="M22" s="40"/>
      <c r="N22" s="40"/>
      <c r="O22" s="365"/>
      <c r="P22" s="41"/>
    </row>
    <row r="23" spans="2:16" s="27" customFormat="1" ht="27.75" customHeight="1">
      <c r="B23" s="35" t="s">
        <v>106</v>
      </c>
      <c r="C23" s="756"/>
      <c r="D23" s="757"/>
      <c r="E23" s="36"/>
      <c r="F23" s="37" t="s">
        <v>2</v>
      </c>
      <c r="G23" s="36"/>
      <c r="H23" s="38" t="s">
        <v>2</v>
      </c>
      <c r="I23" s="39"/>
      <c r="J23" s="38" t="s">
        <v>2</v>
      </c>
      <c r="K23" s="560"/>
      <c r="L23" s="367"/>
      <c r="M23" s="40"/>
      <c r="N23" s="40"/>
      <c r="O23" s="365"/>
      <c r="P23" s="41"/>
    </row>
    <row r="24" spans="2:16" s="27" customFormat="1" ht="27.75" customHeight="1">
      <c r="B24" s="35" t="s">
        <v>107</v>
      </c>
      <c r="C24" s="756"/>
      <c r="D24" s="757"/>
      <c r="E24" s="36"/>
      <c r="F24" s="37" t="s">
        <v>2</v>
      </c>
      <c r="G24" s="36"/>
      <c r="H24" s="38" t="s">
        <v>2</v>
      </c>
      <c r="I24" s="39"/>
      <c r="J24" s="38" t="s">
        <v>2</v>
      </c>
      <c r="K24" s="560"/>
      <c r="L24" s="367"/>
      <c r="M24" s="40"/>
      <c r="N24" s="40"/>
      <c r="O24" s="365"/>
      <c r="P24" s="41"/>
    </row>
    <row r="25" spans="2:16" s="27" customFormat="1" ht="27.75" customHeight="1">
      <c r="B25" s="35" t="s">
        <v>108</v>
      </c>
      <c r="C25" s="756"/>
      <c r="D25" s="757"/>
      <c r="E25" s="36"/>
      <c r="F25" s="37" t="s">
        <v>2</v>
      </c>
      <c r="G25" s="36"/>
      <c r="H25" s="38" t="s">
        <v>2</v>
      </c>
      <c r="I25" s="39"/>
      <c r="J25" s="38" t="s">
        <v>2</v>
      </c>
      <c r="K25" s="560"/>
      <c r="L25" s="367"/>
      <c r="M25" s="40"/>
      <c r="N25" s="40"/>
      <c r="O25" s="365"/>
      <c r="P25" s="41"/>
    </row>
    <row r="26" spans="2:16" s="27" customFormat="1" ht="27.75" customHeight="1">
      <c r="B26" s="35" t="s">
        <v>109</v>
      </c>
      <c r="C26" s="756"/>
      <c r="D26" s="757"/>
      <c r="E26" s="36"/>
      <c r="F26" s="37" t="s">
        <v>2</v>
      </c>
      <c r="G26" s="36"/>
      <c r="H26" s="38" t="s">
        <v>2</v>
      </c>
      <c r="I26" s="39"/>
      <c r="J26" s="38" t="s">
        <v>2</v>
      </c>
      <c r="K26" s="560"/>
      <c r="L26" s="367"/>
      <c r="M26" s="40"/>
      <c r="N26" s="40"/>
      <c r="O26" s="365"/>
      <c r="P26" s="41"/>
    </row>
    <row r="27" spans="2:16" s="27" customFormat="1" ht="27.75" customHeight="1">
      <c r="B27" s="35" t="s">
        <v>110</v>
      </c>
      <c r="C27" s="756"/>
      <c r="D27" s="757"/>
      <c r="E27" s="36"/>
      <c r="F27" s="37" t="s">
        <v>2</v>
      </c>
      <c r="G27" s="36"/>
      <c r="H27" s="38" t="s">
        <v>2</v>
      </c>
      <c r="I27" s="39"/>
      <c r="J27" s="38" t="s">
        <v>2</v>
      </c>
      <c r="K27" s="560"/>
      <c r="L27" s="367"/>
      <c r="M27" s="40"/>
      <c r="N27" s="40"/>
      <c r="O27" s="365"/>
      <c r="P27" s="41"/>
    </row>
    <row r="28" spans="2:16" s="27" customFormat="1" ht="27.75" customHeight="1">
      <c r="B28" s="35" t="s">
        <v>111</v>
      </c>
      <c r="C28" s="756"/>
      <c r="D28" s="757"/>
      <c r="E28" s="36"/>
      <c r="F28" s="37" t="s">
        <v>2</v>
      </c>
      <c r="G28" s="36"/>
      <c r="H28" s="38" t="s">
        <v>2</v>
      </c>
      <c r="I28" s="39"/>
      <c r="J28" s="38" t="s">
        <v>2</v>
      </c>
      <c r="K28" s="560"/>
      <c r="L28" s="367"/>
      <c r="M28" s="40"/>
      <c r="N28" s="40"/>
      <c r="O28" s="365"/>
      <c r="P28" s="41"/>
    </row>
    <row r="29" spans="2:16" s="27" customFormat="1" ht="27.75" customHeight="1">
      <c r="B29" s="35" t="s">
        <v>112</v>
      </c>
      <c r="C29" s="756"/>
      <c r="D29" s="757"/>
      <c r="E29" s="36"/>
      <c r="F29" s="37" t="s">
        <v>2</v>
      </c>
      <c r="G29" s="36"/>
      <c r="H29" s="38" t="s">
        <v>2</v>
      </c>
      <c r="I29" s="39"/>
      <c r="J29" s="38" t="s">
        <v>2</v>
      </c>
      <c r="K29" s="560"/>
      <c r="L29" s="367"/>
      <c r="M29" s="40"/>
      <c r="N29" s="40"/>
      <c r="O29" s="365"/>
      <c r="P29" s="41"/>
    </row>
    <row r="30" spans="2:16" s="27" customFormat="1" ht="27.75" customHeight="1">
      <c r="B30" s="35" t="s">
        <v>113</v>
      </c>
      <c r="C30" s="756"/>
      <c r="D30" s="757"/>
      <c r="E30" s="36"/>
      <c r="F30" s="37" t="s">
        <v>2</v>
      </c>
      <c r="G30" s="36"/>
      <c r="H30" s="38" t="s">
        <v>2</v>
      </c>
      <c r="I30" s="39"/>
      <c r="J30" s="38" t="s">
        <v>2</v>
      </c>
      <c r="K30" s="560"/>
      <c r="L30" s="367"/>
      <c r="M30" s="40"/>
      <c r="N30" s="40"/>
      <c r="O30" s="365"/>
      <c r="P30" s="41"/>
    </row>
    <row r="31" spans="2:16" s="27" customFormat="1" ht="27.75" customHeight="1">
      <c r="B31" s="35" t="s">
        <v>114</v>
      </c>
      <c r="C31" s="756"/>
      <c r="D31" s="757"/>
      <c r="E31" s="36"/>
      <c r="F31" s="37" t="s">
        <v>2</v>
      </c>
      <c r="G31" s="36"/>
      <c r="H31" s="38" t="s">
        <v>2</v>
      </c>
      <c r="I31" s="39"/>
      <c r="J31" s="38" t="s">
        <v>2</v>
      </c>
      <c r="K31" s="560"/>
      <c r="L31" s="367"/>
      <c r="M31" s="40"/>
      <c r="N31" s="40"/>
      <c r="O31" s="365"/>
      <c r="P31" s="41"/>
    </row>
    <row r="32" spans="2:16" s="27" customFormat="1" ht="27.75" customHeight="1">
      <c r="B32" s="35" t="s">
        <v>115</v>
      </c>
      <c r="C32" s="756"/>
      <c r="D32" s="757"/>
      <c r="E32" s="36"/>
      <c r="F32" s="37" t="s">
        <v>2</v>
      </c>
      <c r="G32" s="36"/>
      <c r="H32" s="38" t="s">
        <v>2</v>
      </c>
      <c r="I32" s="39"/>
      <c r="J32" s="38" t="s">
        <v>2</v>
      </c>
      <c r="K32" s="560"/>
      <c r="L32" s="367"/>
      <c r="M32" s="40"/>
      <c r="N32" s="40"/>
      <c r="O32" s="365"/>
      <c r="P32" s="41"/>
    </row>
    <row r="33" spans="2:16" s="27" customFormat="1" ht="27.75" customHeight="1">
      <c r="B33" s="35" t="s">
        <v>116</v>
      </c>
      <c r="C33" s="756"/>
      <c r="D33" s="757"/>
      <c r="E33" s="36"/>
      <c r="F33" s="37" t="s">
        <v>2</v>
      </c>
      <c r="G33" s="36"/>
      <c r="H33" s="38" t="s">
        <v>2</v>
      </c>
      <c r="I33" s="39"/>
      <c r="J33" s="38" t="s">
        <v>2</v>
      </c>
      <c r="K33" s="560"/>
      <c r="L33" s="367"/>
      <c r="M33" s="40"/>
      <c r="N33" s="40"/>
      <c r="O33" s="365"/>
      <c r="P33" s="41"/>
    </row>
    <row r="34" spans="2:16" s="27" customFormat="1" ht="27.75" customHeight="1">
      <c r="B34" s="35" t="s">
        <v>117</v>
      </c>
      <c r="C34" s="756"/>
      <c r="D34" s="757"/>
      <c r="E34" s="36"/>
      <c r="F34" s="37" t="s">
        <v>2</v>
      </c>
      <c r="G34" s="36"/>
      <c r="H34" s="38" t="s">
        <v>2</v>
      </c>
      <c r="I34" s="39"/>
      <c r="J34" s="38" t="s">
        <v>2</v>
      </c>
      <c r="K34" s="560"/>
      <c r="L34" s="367"/>
      <c r="M34" s="40"/>
      <c r="N34" s="40"/>
      <c r="O34" s="365"/>
      <c r="P34" s="41"/>
    </row>
    <row r="35" spans="2:16" s="27" customFormat="1" ht="27.75" customHeight="1">
      <c r="B35" s="35" t="s">
        <v>118</v>
      </c>
      <c r="C35" s="756"/>
      <c r="D35" s="757"/>
      <c r="E35" s="36"/>
      <c r="F35" s="37" t="s">
        <v>2</v>
      </c>
      <c r="G35" s="36"/>
      <c r="H35" s="38" t="s">
        <v>2</v>
      </c>
      <c r="I35" s="39"/>
      <c r="J35" s="38" t="s">
        <v>2</v>
      </c>
      <c r="K35" s="560"/>
      <c r="L35" s="367"/>
      <c r="M35" s="40"/>
      <c r="N35" s="40"/>
      <c r="O35" s="365"/>
      <c r="P35" s="41"/>
    </row>
    <row r="36" spans="2:16" s="27" customFormat="1" ht="27.75" customHeight="1">
      <c r="B36" s="35" t="s">
        <v>119</v>
      </c>
      <c r="C36" s="756"/>
      <c r="D36" s="757"/>
      <c r="E36" s="42"/>
      <c r="F36" s="37" t="s">
        <v>2</v>
      </c>
      <c r="G36" s="42"/>
      <c r="H36" s="38" t="s">
        <v>2</v>
      </c>
      <c r="I36" s="42"/>
      <c r="J36" s="38" t="s">
        <v>2</v>
      </c>
      <c r="K36" s="560"/>
      <c r="L36" s="367"/>
      <c r="M36" s="40"/>
      <c r="N36" s="40"/>
      <c r="O36" s="365"/>
      <c r="P36" s="41"/>
    </row>
    <row r="37" spans="2:16" s="27" customFormat="1" ht="27.75" customHeight="1">
      <c r="B37" s="35" t="s">
        <v>120</v>
      </c>
      <c r="C37" s="756"/>
      <c r="D37" s="757"/>
      <c r="E37" s="36"/>
      <c r="F37" s="37" t="s">
        <v>2</v>
      </c>
      <c r="G37" s="36"/>
      <c r="H37" s="38" t="s">
        <v>2</v>
      </c>
      <c r="I37" s="39"/>
      <c r="J37" s="38" t="s">
        <v>2</v>
      </c>
      <c r="K37" s="560"/>
      <c r="L37" s="367"/>
      <c r="M37" s="40"/>
      <c r="N37" s="40"/>
      <c r="O37" s="365"/>
      <c r="P37" s="41"/>
    </row>
    <row r="38" spans="2:16" s="27" customFormat="1" ht="27.75" customHeight="1">
      <c r="B38" s="35" t="s">
        <v>121</v>
      </c>
      <c r="C38" s="756"/>
      <c r="D38" s="757"/>
      <c r="E38" s="36"/>
      <c r="F38" s="37" t="s">
        <v>2</v>
      </c>
      <c r="G38" s="36"/>
      <c r="H38" s="38" t="s">
        <v>2</v>
      </c>
      <c r="I38" s="39"/>
      <c r="J38" s="38" t="s">
        <v>2</v>
      </c>
      <c r="K38" s="560"/>
      <c r="L38" s="367"/>
      <c r="M38" s="40"/>
      <c r="N38" s="40"/>
      <c r="O38" s="365"/>
      <c r="P38" s="41"/>
    </row>
    <row r="39" spans="2:16" s="27" customFormat="1" ht="27.75" customHeight="1">
      <c r="B39" s="35" t="s">
        <v>122</v>
      </c>
      <c r="C39" s="756"/>
      <c r="D39" s="757"/>
      <c r="E39" s="36"/>
      <c r="F39" s="37" t="s">
        <v>2</v>
      </c>
      <c r="G39" s="36"/>
      <c r="H39" s="38" t="s">
        <v>2</v>
      </c>
      <c r="I39" s="39"/>
      <c r="J39" s="38" t="s">
        <v>2</v>
      </c>
      <c r="K39" s="560"/>
      <c r="L39" s="367"/>
      <c r="M39" s="40"/>
      <c r="N39" s="40"/>
      <c r="O39" s="365"/>
      <c r="P39" s="41"/>
    </row>
    <row r="40" spans="2:16" s="27" customFormat="1" ht="27.75" customHeight="1">
      <c r="B40" s="35" t="s">
        <v>123</v>
      </c>
      <c r="C40" s="756"/>
      <c r="D40" s="757"/>
      <c r="E40" s="36"/>
      <c r="F40" s="37" t="s">
        <v>2</v>
      </c>
      <c r="G40" s="36"/>
      <c r="H40" s="38" t="s">
        <v>2</v>
      </c>
      <c r="I40" s="39"/>
      <c r="J40" s="38" t="s">
        <v>2</v>
      </c>
      <c r="K40" s="560"/>
      <c r="L40" s="367"/>
      <c r="M40" s="40"/>
      <c r="N40" s="40"/>
      <c r="O40" s="365"/>
      <c r="P40" s="41"/>
    </row>
    <row r="41" spans="2:16" s="27" customFormat="1" ht="27.75" customHeight="1">
      <c r="B41" s="35" t="s">
        <v>310</v>
      </c>
      <c r="C41" s="756"/>
      <c r="D41" s="757"/>
      <c r="E41" s="36"/>
      <c r="F41" s="37" t="s">
        <v>2</v>
      </c>
      <c r="G41" s="36"/>
      <c r="H41" s="38" t="s">
        <v>2</v>
      </c>
      <c r="I41" s="39"/>
      <c r="J41" s="38" t="s">
        <v>2</v>
      </c>
      <c r="K41" s="560"/>
      <c r="L41" s="367"/>
      <c r="M41" s="40"/>
      <c r="N41" s="40"/>
      <c r="O41" s="365"/>
      <c r="P41" s="41"/>
    </row>
    <row r="42" spans="2:16" s="27" customFormat="1" ht="27.75" customHeight="1">
      <c r="B42" s="35" t="s">
        <v>311</v>
      </c>
      <c r="C42" s="756"/>
      <c r="D42" s="757"/>
      <c r="E42" s="42"/>
      <c r="F42" s="483" t="s">
        <v>2</v>
      </c>
      <c r="G42" s="42"/>
      <c r="H42" s="483" t="s">
        <v>2</v>
      </c>
      <c r="I42" s="42"/>
      <c r="J42" s="483" t="s">
        <v>2</v>
      </c>
      <c r="K42" s="560"/>
      <c r="L42" s="367"/>
      <c r="M42" s="367"/>
      <c r="N42" s="367"/>
      <c r="O42" s="365"/>
      <c r="P42" s="41"/>
    </row>
    <row r="43" spans="2:16" s="27" customFormat="1" ht="27.75" customHeight="1">
      <c r="B43" s="35" t="s">
        <v>339</v>
      </c>
      <c r="C43" s="765"/>
      <c r="D43" s="766"/>
      <c r="E43" s="478"/>
      <c r="F43" s="479" t="s">
        <v>2</v>
      </c>
      <c r="G43" s="478"/>
      <c r="H43" s="480" t="s">
        <v>2</v>
      </c>
      <c r="I43" s="481"/>
      <c r="J43" s="480" t="s">
        <v>2</v>
      </c>
      <c r="K43" s="560"/>
      <c r="L43" s="368"/>
      <c r="M43" s="482"/>
      <c r="N43" s="482"/>
      <c r="O43" s="365"/>
      <c r="P43" s="41"/>
    </row>
    <row r="44" spans="2:16" s="27" customFormat="1" ht="27.75" customHeight="1">
      <c r="B44" s="35" t="s">
        <v>340</v>
      </c>
      <c r="C44" s="756"/>
      <c r="D44" s="757"/>
      <c r="E44" s="42"/>
      <c r="F44" s="483" t="s">
        <v>2</v>
      </c>
      <c r="G44" s="42"/>
      <c r="H44" s="483" t="s">
        <v>2</v>
      </c>
      <c r="I44" s="42"/>
      <c r="J44" s="483" t="s">
        <v>2</v>
      </c>
      <c r="K44" s="560"/>
      <c r="L44" s="367"/>
      <c r="M44" s="367"/>
      <c r="N44" s="367"/>
      <c r="O44" s="365"/>
      <c r="P44" s="41"/>
    </row>
    <row r="45" spans="2:16" s="27" customFormat="1" ht="27.75" customHeight="1" thickBot="1">
      <c r="B45" s="35" t="s">
        <v>341</v>
      </c>
      <c r="C45" s="765"/>
      <c r="D45" s="766"/>
      <c r="E45" s="478"/>
      <c r="F45" s="479" t="s">
        <v>2</v>
      </c>
      <c r="G45" s="478"/>
      <c r="H45" s="480" t="s">
        <v>2</v>
      </c>
      <c r="I45" s="481"/>
      <c r="J45" s="480" t="s">
        <v>2</v>
      </c>
      <c r="K45" s="561"/>
      <c r="L45" s="368"/>
      <c r="M45" s="482"/>
      <c r="N45" s="482"/>
      <c r="O45" s="365"/>
      <c r="P45" s="41"/>
    </row>
    <row r="46" spans="2:16" s="43" customFormat="1" ht="35.25" customHeight="1">
      <c r="B46" s="446" t="s">
        <v>63</v>
      </c>
      <c r="C46" s="447">
        <f>E4</f>
        <v>0</v>
      </c>
      <c r="D46" s="448" t="s">
        <v>51</v>
      </c>
      <c r="E46" s="449">
        <f>SUM(E8:E45)</f>
        <v>0</v>
      </c>
      <c r="F46" s="448" t="s">
        <v>2</v>
      </c>
      <c r="G46" s="449">
        <f>SUM(G8:G45)</f>
        <v>0</v>
      </c>
      <c r="H46" s="448" t="s">
        <v>2</v>
      </c>
      <c r="I46" s="449">
        <f>SUM(I8:I45)</f>
        <v>0</v>
      </c>
      <c r="J46" s="448" t="s">
        <v>2</v>
      </c>
      <c r="K46" s="450" t="s">
        <v>309</v>
      </c>
      <c r="L46" s="451"/>
      <c r="M46" s="452"/>
      <c r="N46" s="452"/>
      <c r="O46" s="453"/>
      <c r="P46" s="454"/>
    </row>
    <row r="47" spans="2:16" ht="38.25" customHeight="1">
      <c r="B47" s="455" t="s">
        <v>163</v>
      </c>
      <c r="C47" s="763" t="str">
        <f>_xlfn.IFERROR($C$46/$O$4*10,"-")</f>
        <v>-</v>
      </c>
      <c r="D47" s="764"/>
      <c r="E47" s="764" t="str">
        <f>_xlfn.IFERROR(E46/$O$4*10,"-")</f>
        <v>-</v>
      </c>
      <c r="F47" s="764"/>
      <c r="G47" s="764" t="str">
        <f>_xlfn.IFERROR(G46/$O$4*10,"-")</f>
        <v>-</v>
      </c>
      <c r="H47" s="764"/>
      <c r="I47" s="764" t="str">
        <f>_xlfn.IFERROR(I46/$O$4*10,"-")</f>
        <v>-</v>
      </c>
      <c r="J47" s="764"/>
      <c r="K47" s="494" t="s">
        <v>303</v>
      </c>
      <c r="L47" s="456" t="s">
        <v>297</v>
      </c>
      <c r="M47" s="457" t="s">
        <v>165</v>
      </c>
      <c r="N47" s="457" t="s">
        <v>165</v>
      </c>
      <c r="O47" s="458" t="s">
        <v>293</v>
      </c>
      <c r="P47" s="459" t="s">
        <v>293</v>
      </c>
    </row>
    <row r="48" spans="2:16" ht="38.25" customHeight="1">
      <c r="B48" s="460" t="s">
        <v>124</v>
      </c>
      <c r="C48" s="769" t="s">
        <v>312</v>
      </c>
      <c r="D48" s="770"/>
      <c r="E48" s="461"/>
      <c r="F48" s="462" t="s">
        <v>313</v>
      </c>
      <c r="G48" s="771" t="s">
        <v>314</v>
      </c>
      <c r="H48" s="771"/>
      <c r="I48" s="771" t="s">
        <v>315</v>
      </c>
      <c r="J48" s="771"/>
      <c r="K48" s="495">
        <f>COUNTIF(K8:K45,1)</f>
        <v>0</v>
      </c>
      <c r="L48" s="463">
        <f>COUNTIF($L$8:$L$45,1)</f>
        <v>0</v>
      </c>
      <c r="M48" s="464">
        <f>SUM(M8:M45)</f>
        <v>0</v>
      </c>
      <c r="N48" s="464">
        <f>SUM(N8:N45)</f>
        <v>0</v>
      </c>
      <c r="O48" s="465">
        <f>COUNTIF($O$8:$O$45,2)</f>
        <v>0</v>
      </c>
      <c r="P48" s="466">
        <f>COUNTIF($P$8:$P$45,2)</f>
        <v>0</v>
      </c>
    </row>
    <row r="49" spans="2:16" ht="38.25" customHeight="1">
      <c r="B49" s="455" t="s">
        <v>64</v>
      </c>
      <c r="C49" s="778" t="str">
        <f>_xlfn.IFERROR(C46/$O$5*100000,"-")</f>
        <v>-</v>
      </c>
      <c r="D49" s="779"/>
      <c r="E49" s="779" t="str">
        <f>_xlfn.IFERROR(E46/$O$5*100000,"-")</f>
        <v>-</v>
      </c>
      <c r="F49" s="779"/>
      <c r="G49" s="779" t="str">
        <f>_xlfn.IFERROR(G46/$O$5*100000,"-")</f>
        <v>-</v>
      </c>
      <c r="H49" s="779"/>
      <c r="I49" s="779" t="str">
        <f>_xlfn.IFERROR(I46/$O$5*100000,"-")</f>
        <v>-</v>
      </c>
      <c r="J49" s="779"/>
      <c r="K49" s="496" t="s">
        <v>235</v>
      </c>
      <c r="L49" s="456" t="s">
        <v>298</v>
      </c>
      <c r="M49" s="457" t="s">
        <v>164</v>
      </c>
      <c r="N49" s="457" t="s">
        <v>164</v>
      </c>
      <c r="O49" s="467" t="s">
        <v>306</v>
      </c>
      <c r="P49" s="468" t="s">
        <v>306</v>
      </c>
    </row>
    <row r="50" spans="2:16" ht="38.25" customHeight="1" thickBot="1">
      <c r="B50" s="469" t="s">
        <v>126</v>
      </c>
      <c r="C50" s="767" t="s">
        <v>166</v>
      </c>
      <c r="D50" s="768"/>
      <c r="E50" s="470"/>
      <c r="F50" s="471" t="s">
        <v>127</v>
      </c>
      <c r="G50" s="470"/>
      <c r="H50" s="471" t="s">
        <v>127</v>
      </c>
      <c r="I50" s="470"/>
      <c r="J50" s="471" t="s">
        <v>127</v>
      </c>
      <c r="K50" s="497" t="str">
        <f>_xlfn.IFERROR(K48/E4,"-")</f>
        <v>-</v>
      </c>
      <c r="L50" s="472">
        <f>COUNTIF($L$8:$L$45,2)</f>
        <v>0</v>
      </c>
      <c r="M50" s="473" t="str">
        <f>_xlfn.IFERROR(M48/E4,"-")</f>
        <v>-</v>
      </c>
      <c r="N50" s="473" t="str">
        <f>_xlfn.IFERROR(N48/E4,"-")</f>
        <v>-</v>
      </c>
      <c r="O50" s="474">
        <f>COUNTIF($O$8:$O$45,1)</f>
        <v>0</v>
      </c>
      <c r="P50" s="475">
        <f>COUNTIF($P$8:$P$45,1)</f>
        <v>0</v>
      </c>
    </row>
    <row r="51" spans="16:20" ht="13.5">
      <c r="P51" s="44"/>
      <c r="Q51" s="44"/>
      <c r="R51" s="44"/>
      <c r="S51" s="44"/>
      <c r="T51" s="44"/>
    </row>
    <row r="52" spans="2:19" ht="13.5">
      <c r="B52" s="26">
        <v>2</v>
      </c>
      <c r="P52" s="45"/>
      <c r="Q52" s="45"/>
      <c r="R52" s="45"/>
      <c r="S52" s="45"/>
    </row>
    <row r="53" ht="13.5">
      <c r="B53" s="46">
        <v>1</v>
      </c>
    </row>
    <row r="54" ht="13.5">
      <c r="B54" s="46">
        <v>0</v>
      </c>
    </row>
  </sheetData>
  <sheetProtection formatRows="0" insertRows="0" deleteRows="0"/>
  <mergeCells count="57">
    <mergeCell ref="E47:F47"/>
    <mergeCell ref="C44:D44"/>
    <mergeCell ref="C45:D45"/>
    <mergeCell ref="C49:D49"/>
    <mergeCell ref="I49:J49"/>
    <mergeCell ref="G49:H49"/>
    <mergeCell ref="I47:J47"/>
    <mergeCell ref="E49:F49"/>
    <mergeCell ref="I48:J48"/>
    <mergeCell ref="G47:H47"/>
    <mergeCell ref="G48:H48"/>
    <mergeCell ref="B4:D4"/>
    <mergeCell ref="C8:D8"/>
    <mergeCell ref="C7:D7"/>
    <mergeCell ref="C13:D13"/>
    <mergeCell ref="C33:D33"/>
    <mergeCell ref="C12:D12"/>
    <mergeCell ref="C30:D30"/>
    <mergeCell ref="C21:D21"/>
    <mergeCell ref="C32:D32"/>
    <mergeCell ref="C50:D50"/>
    <mergeCell ref="C26:D26"/>
    <mergeCell ref="C27:D27"/>
    <mergeCell ref="C24:D24"/>
    <mergeCell ref="C29:D29"/>
    <mergeCell ref="C11:D11"/>
    <mergeCell ref="C31:D31"/>
    <mergeCell ref="C36:D36"/>
    <mergeCell ref="C48:D48"/>
    <mergeCell ref="C25:D25"/>
    <mergeCell ref="C47:D47"/>
    <mergeCell ref="C38:D38"/>
    <mergeCell ref="C35:D35"/>
    <mergeCell ref="C37:D37"/>
    <mergeCell ref="C43:D43"/>
    <mergeCell ref="C42:D42"/>
    <mergeCell ref="C40:D40"/>
    <mergeCell ref="C41:D41"/>
    <mergeCell ref="O2:P2"/>
    <mergeCell ref="C39:D39"/>
    <mergeCell ref="C16:D16"/>
    <mergeCell ref="C15:D15"/>
    <mergeCell ref="C14:D14"/>
    <mergeCell ref="C28:D28"/>
    <mergeCell ref="C20:D20"/>
    <mergeCell ref="C34:D34"/>
    <mergeCell ref="C18:D18"/>
    <mergeCell ref="C22:D22"/>
    <mergeCell ref="C17:D17"/>
    <mergeCell ref="C23:D23"/>
    <mergeCell ref="E7:F7"/>
    <mergeCell ref="G7:H7"/>
    <mergeCell ref="I7:J7"/>
    <mergeCell ref="I2:J2"/>
    <mergeCell ref="C19:D19"/>
    <mergeCell ref="C10:D10"/>
    <mergeCell ref="C9:D9"/>
  </mergeCells>
  <dataValidations count="3">
    <dataValidation type="list" allowBlank="1" showInputMessage="1" showErrorMessage="1" prompt="あり=１&#10;なし=０" error="１か０を入力" sqref="M8:N45">
      <formula1>$B$53:$B$54</formula1>
    </dataValidation>
    <dataValidation type="list" allowBlank="1" showInputMessage="1" showErrorMessage="1" error="2、１、０を入力" sqref="O8:P45 L8:L45">
      <formula1>$B$52:$B$54</formula1>
    </dataValidation>
    <dataValidation type="list" allowBlank="1" showInputMessage="1" showErrorMessage="1" error="1か0を入力" sqref="K8:K45">
      <formula1>$B$53:$B$54</formula1>
    </dataValidation>
  </dataValidations>
  <printOptions/>
  <pageMargins left="0.5511811023622047" right="0.2362204724409449" top="0.5905511811023623" bottom="0.3937007874015748" header="0.31496062992125984" footer="0.31496062992125984"/>
  <pageSetup fitToHeight="1" fitToWidth="1" horizontalDpi="600" verticalDpi="600" orientation="portrait" paperSize="9" scale="51" r:id="rId2"/>
  <headerFooter alignWithMargins="0">
    <oddHeader>&amp;L難病の地域診断ツール&amp;C平成30年度&amp;R夏のセミナー版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Z58"/>
  <sheetViews>
    <sheetView showGridLines="0" view="pageBreakPreview" zoomScale="80" zoomScaleNormal="80" zoomScaleSheetLayoutView="80" workbookViewId="0" topLeftCell="A1">
      <selection activeCell="F2" sqref="F2"/>
    </sheetView>
  </sheetViews>
  <sheetFormatPr defaultColWidth="9.00390625" defaultRowHeight="13.5"/>
  <cols>
    <col min="1" max="1" width="1.625" style="323" customWidth="1"/>
    <col min="2" max="2" width="14.00390625" style="272" customWidth="1"/>
    <col min="3" max="12" width="14.00390625" style="271" customWidth="1"/>
    <col min="13" max="13" width="11.25390625" style="271" customWidth="1"/>
    <col min="14" max="14" width="14.125" style="271" customWidth="1"/>
    <col min="15" max="50" width="10.875" style="271" customWidth="1"/>
    <col min="51" max="16384" width="9.00390625" style="271" customWidth="1"/>
  </cols>
  <sheetData>
    <row r="1" spans="1:25" ht="33" customHeight="1" thickBot="1">
      <c r="A1" s="321" t="s">
        <v>208</v>
      </c>
      <c r="C1" s="319"/>
      <c r="D1" s="319"/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19"/>
      <c r="X1" s="319"/>
      <c r="Y1" s="319"/>
    </row>
    <row r="2" spans="2:15" ht="29.25" customHeight="1" thickBot="1">
      <c r="B2" s="268"/>
      <c r="C2" s="268"/>
      <c r="D2" s="269"/>
      <c r="F2" s="500" t="s">
        <v>344</v>
      </c>
      <c r="G2" s="501" t="str">
        <f>'在宅ALS療養者の状況（様式１）'!AG1</f>
        <v>未定</v>
      </c>
      <c r="H2" s="419" t="s">
        <v>194</v>
      </c>
      <c r="I2" s="326">
        <f>'在宅ALS療養者の状況（様式１）'!AJ1</f>
        <v>0</v>
      </c>
      <c r="J2" s="419" t="s">
        <v>10</v>
      </c>
      <c r="K2" s="809">
        <f>'在宅ALS療養者の状況（様式１）'!AM1</f>
        <v>0</v>
      </c>
      <c r="L2" s="810"/>
      <c r="M2" s="270"/>
      <c r="N2" s="270"/>
      <c r="O2" s="270"/>
    </row>
    <row r="3" spans="1:26" ht="18.75" customHeight="1" thickBot="1">
      <c r="A3" s="322" t="s">
        <v>321</v>
      </c>
      <c r="C3" s="273"/>
      <c r="D3" s="273"/>
      <c r="E3" s="274"/>
      <c r="F3" s="274"/>
      <c r="G3" s="274"/>
      <c r="H3" s="274"/>
      <c r="I3" s="274"/>
      <c r="J3" s="274"/>
      <c r="K3" s="274"/>
      <c r="L3" s="274"/>
      <c r="Q3" s="275"/>
      <c r="R3" s="275"/>
      <c r="S3" s="275"/>
      <c r="T3" s="276"/>
      <c r="U3" s="277"/>
      <c r="W3" s="277"/>
      <c r="X3" s="277"/>
      <c r="Z3" s="275"/>
    </row>
    <row r="4" spans="2:5" ht="18.75" customHeight="1">
      <c r="B4" s="332" t="s">
        <v>197</v>
      </c>
      <c r="C4" s="333" t="s">
        <v>196</v>
      </c>
      <c r="D4" s="333" t="s">
        <v>198</v>
      </c>
      <c r="E4" s="334" t="s">
        <v>199</v>
      </c>
    </row>
    <row r="5" spans="2:5" ht="18.75" customHeight="1">
      <c r="B5" s="335"/>
      <c r="C5" s="336" t="s">
        <v>202</v>
      </c>
      <c r="D5" s="336" t="s">
        <v>320</v>
      </c>
      <c r="E5" s="337" t="s">
        <v>272</v>
      </c>
    </row>
    <row r="6" spans="2:5" ht="20.25" customHeight="1" thickBot="1">
      <c r="B6" s="338">
        <f>'在宅ALS療養者の状況（様式１）'!D7</f>
        <v>0</v>
      </c>
      <c r="C6" s="836">
        <f>'在宅ALS療養者の状況（様式１）'!D8</f>
        <v>0</v>
      </c>
      <c r="D6" s="339">
        <f>'在宅ALS療養者の状況（様式１）'!D9</f>
        <v>0</v>
      </c>
      <c r="E6" s="430" t="str">
        <f>_xlfn.IFERROR('集計(入力不要) '!C6/'集計(入力不要) '!D6,"-")</f>
        <v>-</v>
      </c>
    </row>
    <row r="7" ht="18.75" customHeight="1"/>
    <row r="8" spans="1:2" ht="20.25" customHeight="1" thickBot="1">
      <c r="A8" s="323" t="s">
        <v>334</v>
      </c>
      <c r="B8" s="271"/>
    </row>
    <row r="9" spans="2:12" ht="22.5" customHeight="1">
      <c r="B9" s="811" t="s">
        <v>200</v>
      </c>
      <c r="C9" s="812"/>
      <c r="D9" s="812"/>
      <c r="E9" s="812"/>
      <c r="F9" s="812"/>
      <c r="G9" s="783" t="s">
        <v>5</v>
      </c>
      <c r="H9" s="784"/>
      <c r="I9" s="785"/>
      <c r="J9" s="783" t="s">
        <v>381</v>
      </c>
      <c r="K9" s="784"/>
      <c r="L9" s="786"/>
    </row>
    <row r="10" spans="2:12" ht="33.75" customHeight="1">
      <c r="B10" s="815" t="s">
        <v>172</v>
      </c>
      <c r="C10" s="524" t="s">
        <v>201</v>
      </c>
      <c r="D10" s="344" t="s">
        <v>260</v>
      </c>
      <c r="E10" s="344" t="s">
        <v>211</v>
      </c>
      <c r="F10" s="345" t="s">
        <v>213</v>
      </c>
      <c r="G10" s="780" t="s">
        <v>362</v>
      </c>
      <c r="H10" s="781"/>
      <c r="I10" s="782"/>
      <c r="J10" s="780" t="s">
        <v>362</v>
      </c>
      <c r="K10" s="781"/>
      <c r="L10" s="787"/>
    </row>
    <row r="11" spans="2:12" ht="18.75" customHeight="1">
      <c r="B11" s="816"/>
      <c r="C11" s="340" t="s">
        <v>203</v>
      </c>
      <c r="D11" s="341" t="s">
        <v>214</v>
      </c>
      <c r="E11" s="341" t="s">
        <v>212</v>
      </c>
      <c r="F11" s="342" t="s">
        <v>204</v>
      </c>
      <c r="G11" s="562" t="s">
        <v>363</v>
      </c>
      <c r="H11" s="341" t="s">
        <v>209</v>
      </c>
      <c r="I11" s="341" t="s">
        <v>215</v>
      </c>
      <c r="J11" s="563" t="s">
        <v>363</v>
      </c>
      <c r="K11" s="341" t="s">
        <v>209</v>
      </c>
      <c r="L11" s="343" t="s">
        <v>215</v>
      </c>
    </row>
    <row r="12" spans="2:15" ht="21.75" customHeight="1" thickBot="1">
      <c r="B12" s="328">
        <f>'在宅ALS療養者の状況（様式１）'!E11</f>
        <v>0</v>
      </c>
      <c r="C12" s="329" t="str">
        <f>_xlfn.IFERROR(B12/C6*100000,"-")</f>
        <v>-</v>
      </c>
      <c r="D12" s="329" t="str">
        <f>_xlfn.IFERROR(B12/D6*100,"-")</f>
        <v>-</v>
      </c>
      <c r="E12" s="330">
        <f>'在宅ALS療養者の状況（様式１）'!B130</f>
        <v>0</v>
      </c>
      <c r="F12" s="331">
        <f>'在宅ALS療養者の状況（様式１）'!G133</f>
        <v>0</v>
      </c>
      <c r="G12" s="564">
        <f>'在宅ALS療養者の状況（様式１）'!N9</f>
        <v>0</v>
      </c>
      <c r="H12" s="484" t="str">
        <f>_xlfn.IFERROR(G12/C6*100000,"-")</f>
        <v>-</v>
      </c>
      <c r="I12" s="484" t="str">
        <f>_xlfn.IFERROR(G12/'集計(入力不要) '!D6*100,"-")</f>
        <v>-</v>
      </c>
      <c r="J12" s="590">
        <f>'在宅ALS療養者の状況（様式１）'!N11</f>
        <v>0</v>
      </c>
      <c r="K12" s="484" t="str">
        <f>_xlfn.IFERROR(J12/C6*100000,"-")</f>
        <v>-</v>
      </c>
      <c r="L12" s="485" t="str">
        <f>_xlfn.IFERROR(J12/D6*100,"-")</f>
        <v>-</v>
      </c>
      <c r="O12" s="274"/>
    </row>
    <row r="13" spans="2:12" ht="18.75" customHeight="1">
      <c r="B13" s="274"/>
      <c r="C13" s="274"/>
      <c r="D13" s="274"/>
      <c r="E13" s="274"/>
      <c r="F13" s="274"/>
      <c r="G13" s="274"/>
      <c r="H13" s="274"/>
      <c r="I13" s="274"/>
      <c r="L13" s="274"/>
    </row>
    <row r="14" spans="1:2" ht="18.75" customHeight="1" thickBot="1">
      <c r="A14" s="323" t="s">
        <v>332</v>
      </c>
      <c r="B14" s="271"/>
    </row>
    <row r="15" spans="2:7" ht="57" customHeight="1">
      <c r="B15" s="346" t="s">
        <v>195</v>
      </c>
      <c r="C15" s="347" t="s">
        <v>278</v>
      </c>
      <c r="D15" s="347" t="s">
        <v>279</v>
      </c>
      <c r="E15" s="347" t="s">
        <v>274</v>
      </c>
      <c r="F15" s="348" t="s">
        <v>216</v>
      </c>
      <c r="G15" s="565" t="s">
        <v>364</v>
      </c>
    </row>
    <row r="16" spans="2:7" ht="19.5" customHeight="1">
      <c r="B16" s="400" t="s">
        <v>205</v>
      </c>
      <c r="C16" s="401" t="s">
        <v>316</v>
      </c>
      <c r="D16" s="401" t="s">
        <v>202</v>
      </c>
      <c r="E16" s="401" t="s">
        <v>273</v>
      </c>
      <c r="F16" s="401" t="s">
        <v>202</v>
      </c>
      <c r="G16" s="566" t="s">
        <v>365</v>
      </c>
    </row>
    <row r="17" spans="2:7" ht="22.5" customHeight="1" thickBot="1">
      <c r="B17" s="349">
        <f>'在宅ALS療養者の状況（様式１）'!N12</f>
        <v>0</v>
      </c>
      <c r="C17" s="350" t="str">
        <f>_xlfn.IFERROR(B17/D6*100,"-")</f>
        <v>-</v>
      </c>
      <c r="D17" s="351">
        <f>'訪問看護ステーションの概況（様式３）'!E46</f>
        <v>0</v>
      </c>
      <c r="E17" s="350" t="str">
        <f>_xlfn.IFERROR(D17/C6*100000,"-")</f>
        <v>-</v>
      </c>
      <c r="F17" s="352">
        <f>'訪問看護ステーションの概況（様式３）'!G46</f>
        <v>0</v>
      </c>
      <c r="G17" s="567">
        <f>'訪問看護ステーションの概況（様式３）'!K48</f>
        <v>0</v>
      </c>
    </row>
    <row r="18" ht="22.5" customHeight="1" thickBot="1"/>
    <row r="19" spans="2:9" ht="57" customHeight="1">
      <c r="B19" s="509"/>
      <c r="C19" s="373" t="s">
        <v>307</v>
      </c>
      <c r="D19" s="422" t="s">
        <v>308</v>
      </c>
      <c r="E19" s="423" t="s">
        <v>295</v>
      </c>
      <c r="F19" s="424" t="s">
        <v>296</v>
      </c>
      <c r="G19" s="513" t="s">
        <v>301</v>
      </c>
      <c r="H19" s="373" t="s">
        <v>299</v>
      </c>
      <c r="I19" s="374" t="s">
        <v>300</v>
      </c>
    </row>
    <row r="20" spans="2:9" ht="22.5" customHeight="1">
      <c r="B20" s="510" t="s">
        <v>302</v>
      </c>
      <c r="C20" s="504">
        <f>'訪問看護ステーションの概況（様式３）'!L48</f>
        <v>0</v>
      </c>
      <c r="D20" s="505">
        <f>'訪問看護ステーションの概況（様式３）'!L50</f>
        <v>0</v>
      </c>
      <c r="E20" s="512">
        <f>'訪問看護ステーションの概況（様式３）'!M48</f>
        <v>0</v>
      </c>
      <c r="F20" s="508">
        <f>'訪問看護ステーションの概況（様式３）'!N48</f>
        <v>0</v>
      </c>
      <c r="G20" s="506" t="s">
        <v>304</v>
      </c>
      <c r="H20" s="420">
        <f>'訪問看護ステーションの概況（様式３）'!O48</f>
        <v>0</v>
      </c>
      <c r="I20" s="421">
        <f>'訪問看護ステーションの概況（様式３）'!P48</f>
        <v>0</v>
      </c>
    </row>
    <row r="21" spans="1:9" ht="22.5" customHeight="1" thickBot="1">
      <c r="A21" s="425"/>
      <c r="B21" s="511" t="s">
        <v>90</v>
      </c>
      <c r="C21" s="294" t="str">
        <f>_xlfn.IFERROR('訪問看護ステーションの概況（様式３）'!L48/$B$17,"-")</f>
        <v>-</v>
      </c>
      <c r="D21" s="303" t="str">
        <f>_xlfn.IFERROR('訪問看護ステーションの概況（様式３）'!L50/B17,"-")</f>
        <v>-</v>
      </c>
      <c r="E21" s="293" t="str">
        <f>_xlfn.IFERROR(E20/$B$17,"-")</f>
        <v>-</v>
      </c>
      <c r="F21" s="295" t="str">
        <f>_xlfn.IFERROR(F20/$B$17,"-")</f>
        <v>-</v>
      </c>
      <c r="G21" s="507" t="s">
        <v>305</v>
      </c>
      <c r="H21" s="375">
        <f>'訪問看護ステーションの概況（様式３）'!O50</f>
        <v>0</v>
      </c>
      <c r="I21" s="376">
        <f>'訪問看護ステーションの概況（様式３）'!P50</f>
        <v>0</v>
      </c>
    </row>
    <row r="22" spans="2:8" ht="22.5" customHeight="1">
      <c r="B22" s="369"/>
      <c r="C22" s="370"/>
      <c r="D22" s="371"/>
      <c r="E22" s="370"/>
      <c r="F22" s="274"/>
      <c r="G22" s="372"/>
      <c r="H22" s="372"/>
    </row>
    <row r="23" spans="1:2" ht="22.5" customHeight="1" thickBot="1">
      <c r="A23" s="324" t="s">
        <v>333</v>
      </c>
      <c r="B23" s="271"/>
    </row>
    <row r="24" spans="1:16" s="282" customFormat="1" ht="31.5" customHeight="1" thickBot="1">
      <c r="A24" s="426"/>
      <c r="B24" s="817" t="s">
        <v>170</v>
      </c>
      <c r="C24" s="818"/>
      <c r="D24" s="278">
        <f>'在宅ALS療養者の状況（様式１）'!B130</f>
        <v>0</v>
      </c>
      <c r="E24" s="279" t="s">
        <v>2</v>
      </c>
      <c r="F24" s="280"/>
      <c r="G24" s="281" t="s">
        <v>289</v>
      </c>
      <c r="H24" s="280"/>
      <c r="I24" s="280"/>
      <c r="J24" s="280"/>
      <c r="K24" s="280"/>
      <c r="L24" s="280"/>
      <c r="M24" s="280"/>
      <c r="N24" s="280"/>
      <c r="O24" s="280"/>
      <c r="P24" s="280"/>
    </row>
    <row r="25" spans="2:11" ht="22.5" customHeight="1" thickBot="1">
      <c r="B25" s="271"/>
      <c r="D25" s="273"/>
      <c r="E25" s="274"/>
      <c r="F25" s="274"/>
      <c r="H25" s="274"/>
      <c r="I25" s="274"/>
      <c r="J25" s="274"/>
      <c r="K25" s="274"/>
    </row>
    <row r="26" spans="2:9" ht="22.5" customHeight="1">
      <c r="B26" s="819"/>
      <c r="C26" s="799" t="s">
        <v>171</v>
      </c>
      <c r="D26" s="800"/>
      <c r="E26" s="800"/>
      <c r="F26" s="801"/>
      <c r="G26" s="799" t="s">
        <v>75</v>
      </c>
      <c r="H26" s="800"/>
      <c r="I26" s="801"/>
    </row>
    <row r="27" spans="2:9" ht="32.25" customHeight="1">
      <c r="B27" s="820"/>
      <c r="C27" s="283" t="s">
        <v>265</v>
      </c>
      <c r="D27" s="284" t="s">
        <v>266</v>
      </c>
      <c r="E27" s="284" t="s">
        <v>267</v>
      </c>
      <c r="F27" s="285" t="s">
        <v>268</v>
      </c>
      <c r="G27" s="283" t="s">
        <v>269</v>
      </c>
      <c r="H27" s="284" t="s">
        <v>270</v>
      </c>
      <c r="I27" s="285" t="s">
        <v>271</v>
      </c>
    </row>
    <row r="28" spans="2:9" ht="20.25" customHeight="1">
      <c r="B28" s="286" t="s">
        <v>172</v>
      </c>
      <c r="C28" s="288">
        <f>'在宅ALS療養者の状況（様式１）'!D130</f>
        <v>0</v>
      </c>
      <c r="D28" s="289">
        <f>'在宅ALS療養者の状況（様式１）'!D131</f>
        <v>0</v>
      </c>
      <c r="E28" s="289">
        <f>'在宅ALS療養者の状況（様式１）'!D132</f>
        <v>0</v>
      </c>
      <c r="F28" s="290">
        <f>'在宅ALS療養者の状況（様式１）'!D133</f>
        <v>0</v>
      </c>
      <c r="G28" s="288">
        <f>'在宅ALS療養者の状況（様式１）'!F130</f>
        <v>0</v>
      </c>
      <c r="H28" s="289">
        <f>'在宅ALS療養者の状況（様式１）'!F131</f>
        <v>0</v>
      </c>
      <c r="I28" s="290">
        <f>'在宅ALS療養者の状況（様式１）'!F132</f>
        <v>0</v>
      </c>
    </row>
    <row r="29" spans="2:9" ht="20.25" customHeight="1" thickBot="1">
      <c r="B29" s="291" t="s">
        <v>90</v>
      </c>
      <c r="C29" s="293" t="str">
        <f aca="true" t="shared" si="0" ref="C29:I29">_xlfn.IFERROR(C28/$D$24,"-")</f>
        <v>-</v>
      </c>
      <c r="D29" s="294" t="str">
        <f t="shared" si="0"/>
        <v>-</v>
      </c>
      <c r="E29" s="294" t="str">
        <f t="shared" si="0"/>
        <v>-</v>
      </c>
      <c r="F29" s="295" t="str">
        <f t="shared" si="0"/>
        <v>-</v>
      </c>
      <c r="G29" s="293" t="str">
        <f t="shared" si="0"/>
        <v>-</v>
      </c>
      <c r="H29" s="294" t="str">
        <f t="shared" si="0"/>
        <v>-</v>
      </c>
      <c r="I29" s="295" t="str">
        <f t="shared" si="0"/>
        <v>-</v>
      </c>
    </row>
    <row r="30" spans="1:15" ht="22.5" customHeight="1" thickBot="1">
      <c r="A30" s="323" t="s">
        <v>280</v>
      </c>
      <c r="M30" s="274"/>
      <c r="N30" s="274"/>
      <c r="O30" s="296"/>
    </row>
    <row r="31" spans="2:12" ht="26.25" customHeight="1">
      <c r="B31" s="793" t="s">
        <v>281</v>
      </c>
      <c r="C31" s="799" t="s">
        <v>180</v>
      </c>
      <c r="D31" s="800"/>
      <c r="E31" s="801"/>
      <c r="F31" s="799" t="s">
        <v>338</v>
      </c>
      <c r="G31" s="800"/>
      <c r="H31" s="800"/>
      <c r="I31" s="800"/>
      <c r="J31" s="800"/>
      <c r="K31" s="801"/>
      <c r="L31" s="813" t="s">
        <v>337</v>
      </c>
    </row>
    <row r="32" spans="2:12" ht="21" customHeight="1">
      <c r="B32" s="794"/>
      <c r="C32" s="283" t="s">
        <v>181</v>
      </c>
      <c r="D32" s="284" t="s">
        <v>182</v>
      </c>
      <c r="E32" s="285" t="s">
        <v>183</v>
      </c>
      <c r="F32" s="283">
        <v>6</v>
      </c>
      <c r="G32" s="284">
        <v>5</v>
      </c>
      <c r="H32" s="284">
        <v>4</v>
      </c>
      <c r="I32" s="284">
        <v>3</v>
      </c>
      <c r="J32" s="297">
        <v>2</v>
      </c>
      <c r="K32" s="285">
        <v>1</v>
      </c>
      <c r="L32" s="814"/>
    </row>
    <row r="33" spans="2:12" ht="19.5" customHeight="1">
      <c r="B33" s="287">
        <f>'在宅ALS療養者の状況（様式１）'!U135</f>
        <v>0</v>
      </c>
      <c r="C33" s="288">
        <f>'在宅ALS療養者の状況（様式１）'!W136</f>
        <v>0</v>
      </c>
      <c r="D33" s="289">
        <f>'在宅ALS療養者の状況（様式１）'!X136</f>
        <v>0</v>
      </c>
      <c r="E33" s="290">
        <f>'在宅ALS療養者の状況（様式１）'!Y136</f>
        <v>0</v>
      </c>
      <c r="F33" s="288">
        <f>'在宅ALS療養者の状況（様式１）'!T138</f>
        <v>0</v>
      </c>
      <c r="G33" s="299">
        <f>'在宅ALS療養者の状況（様式１）'!U138</f>
        <v>0</v>
      </c>
      <c r="H33" s="299">
        <f>'在宅ALS療養者の状況（様式１）'!V138</f>
        <v>0</v>
      </c>
      <c r="I33" s="299">
        <f>'在宅ALS療養者の状況（様式１）'!W138</f>
        <v>0</v>
      </c>
      <c r="J33" s="300">
        <f>'在宅ALS療養者の状況（様式１）'!X138</f>
        <v>0</v>
      </c>
      <c r="K33" s="301">
        <f>'在宅ALS療養者の状況（様式１）'!Y138</f>
        <v>0</v>
      </c>
      <c r="L33" s="287">
        <f>'在宅ALS療養者の状況（様式１）'!AM132</f>
        <v>0</v>
      </c>
    </row>
    <row r="34" spans="2:12" ht="19.5" customHeight="1" thickBot="1">
      <c r="B34" s="292" t="str">
        <f>_xlfn.IFERROR(B33/$D$24,"-")</f>
        <v>-</v>
      </c>
      <c r="C34" s="293" t="str">
        <f aca="true" t="shared" si="1" ref="C34:L34">_xlfn.IFERROR(C33/$B$33,"-")</f>
        <v>-</v>
      </c>
      <c r="D34" s="294" t="str">
        <f t="shared" si="1"/>
        <v>-</v>
      </c>
      <c r="E34" s="295" t="str">
        <f t="shared" si="1"/>
        <v>-</v>
      </c>
      <c r="F34" s="293" t="str">
        <f t="shared" si="1"/>
        <v>-</v>
      </c>
      <c r="G34" s="294" t="str">
        <f t="shared" si="1"/>
        <v>-</v>
      </c>
      <c r="H34" s="294" t="str">
        <f t="shared" si="1"/>
        <v>-</v>
      </c>
      <c r="I34" s="294" t="str">
        <f t="shared" si="1"/>
        <v>-</v>
      </c>
      <c r="J34" s="304" t="str">
        <f t="shared" si="1"/>
        <v>-</v>
      </c>
      <c r="K34" s="303" t="str">
        <f t="shared" si="1"/>
        <v>-</v>
      </c>
      <c r="L34" s="292" t="str">
        <f t="shared" si="1"/>
        <v>-</v>
      </c>
    </row>
    <row r="35" spans="2:4" ht="22.5" customHeight="1">
      <c r="B35" s="271"/>
      <c r="D35" s="568" t="s">
        <v>287</v>
      </c>
    </row>
    <row r="36" spans="1:3" ht="22.5" customHeight="1" thickBot="1">
      <c r="A36" s="323" t="s">
        <v>282</v>
      </c>
      <c r="B36" s="271"/>
      <c r="C36" s="305"/>
    </row>
    <row r="37" spans="2:12" ht="22.5" customHeight="1">
      <c r="B37" s="793" t="s">
        <v>283</v>
      </c>
      <c r="C37" s="799" t="s">
        <v>174</v>
      </c>
      <c r="D37" s="800"/>
      <c r="E37" s="800"/>
      <c r="F37" s="800"/>
      <c r="G37" s="800"/>
      <c r="H37" s="800"/>
      <c r="I37" s="801"/>
      <c r="K37" s="797" t="s">
        <v>257</v>
      </c>
      <c r="L37" s="795"/>
    </row>
    <row r="38" spans="2:12" ht="23.25" customHeight="1">
      <c r="B38" s="794"/>
      <c r="C38" s="283" t="s">
        <v>225</v>
      </c>
      <c r="D38" s="284" t="s">
        <v>226</v>
      </c>
      <c r="E38" s="284" t="s">
        <v>179</v>
      </c>
      <c r="F38" s="284" t="s">
        <v>178</v>
      </c>
      <c r="G38" s="284" t="s">
        <v>177</v>
      </c>
      <c r="H38" s="297" t="s">
        <v>176</v>
      </c>
      <c r="I38" s="285" t="s">
        <v>175</v>
      </c>
      <c r="K38" s="798"/>
      <c r="L38" s="796"/>
    </row>
    <row r="39" spans="2:12" ht="23.25" customHeight="1">
      <c r="B39" s="287">
        <f>'在宅ALS療養者の状況（様式１）'!AA136</f>
        <v>0</v>
      </c>
      <c r="C39" s="288">
        <f>'在宅ALS療養者の状況（様式１）'!AB136</f>
        <v>0</v>
      </c>
      <c r="D39" s="306">
        <f>'在宅ALS療養者の状況（様式１）'!AC136</f>
        <v>0</v>
      </c>
      <c r="E39" s="299">
        <f>'在宅ALS療養者の状況（様式１）'!AD136</f>
        <v>0</v>
      </c>
      <c r="F39" s="299">
        <f>'在宅ALS療養者の状況（様式１）'!AE136</f>
        <v>0</v>
      </c>
      <c r="G39" s="299">
        <f>'在宅ALS療養者の状況（様式１）'!AF136</f>
        <v>0</v>
      </c>
      <c r="H39" s="300">
        <f>'在宅ALS療養者の状況（様式１）'!AG136</f>
        <v>0</v>
      </c>
      <c r="I39" s="301">
        <f>'在宅ALS療養者の状況（様式１）'!AH136</f>
        <v>0</v>
      </c>
      <c r="K39" s="327" t="s">
        <v>148</v>
      </c>
      <c r="L39" s="298">
        <f>'在宅ALS療養者の状況（様式１）'!AM133</f>
        <v>0</v>
      </c>
    </row>
    <row r="40" spans="2:12" ht="27" customHeight="1" thickBot="1">
      <c r="B40" s="292" t="str">
        <f>_xlfn.IFERROR(B39/$D$24,"-")</f>
        <v>-</v>
      </c>
      <c r="C40" s="293" t="str">
        <f aca="true" t="shared" si="2" ref="C40:I40">_xlfn.IFERROR(C39/$B$39,"-")</f>
        <v>-</v>
      </c>
      <c r="D40" s="307" t="str">
        <f t="shared" si="2"/>
        <v>-</v>
      </c>
      <c r="E40" s="294" t="str">
        <f t="shared" si="2"/>
        <v>-</v>
      </c>
      <c r="F40" s="294" t="str">
        <f t="shared" si="2"/>
        <v>-</v>
      </c>
      <c r="G40" s="294" t="str">
        <f t="shared" si="2"/>
        <v>-</v>
      </c>
      <c r="H40" s="304" t="str">
        <f t="shared" si="2"/>
        <v>-</v>
      </c>
      <c r="I40" s="303" t="str">
        <f t="shared" si="2"/>
        <v>-</v>
      </c>
      <c r="K40" s="515" t="s">
        <v>317</v>
      </c>
      <c r="L40" s="516" t="str">
        <f>_xlfn.IFERROR(L39/$D$24,"-")</f>
        <v>-</v>
      </c>
    </row>
    <row r="41" spans="2:4" ht="22.5" customHeight="1">
      <c r="B41" s="271"/>
      <c r="D41" s="569" t="s">
        <v>288</v>
      </c>
    </row>
    <row r="42" spans="1:4" ht="22.5" customHeight="1" thickBot="1">
      <c r="A42" s="323" t="s">
        <v>277</v>
      </c>
      <c r="B42" s="271"/>
      <c r="D42" s="305"/>
    </row>
    <row r="43" spans="2:14" ht="22.5" customHeight="1">
      <c r="B43" s="790" t="s">
        <v>12</v>
      </c>
      <c r="C43" s="791"/>
      <c r="D43" s="791"/>
      <c r="E43" s="791"/>
      <c r="F43" s="792"/>
      <c r="G43" s="799" t="s">
        <v>221</v>
      </c>
      <c r="H43" s="800"/>
      <c r="I43" s="800"/>
      <c r="J43" s="800"/>
      <c r="K43" s="801"/>
      <c r="L43" s="274"/>
      <c r="M43" s="274"/>
      <c r="N43" s="296"/>
    </row>
    <row r="44" spans="2:14" ht="22.5" customHeight="1">
      <c r="B44" s="283" t="s">
        <v>23</v>
      </c>
      <c r="C44" s="284" t="s">
        <v>24</v>
      </c>
      <c r="D44" s="284" t="s">
        <v>25</v>
      </c>
      <c r="E44" s="284" t="s">
        <v>26</v>
      </c>
      <c r="F44" s="308" t="s">
        <v>27</v>
      </c>
      <c r="G44" s="309" t="s">
        <v>28</v>
      </c>
      <c r="H44" s="310" t="s">
        <v>29</v>
      </c>
      <c r="I44" s="310" t="s">
        <v>30</v>
      </c>
      <c r="J44" s="310" t="s">
        <v>31</v>
      </c>
      <c r="K44" s="311" t="s">
        <v>32</v>
      </c>
      <c r="L44" s="277"/>
      <c r="M44" s="274"/>
      <c r="N44" s="312"/>
    </row>
    <row r="45" spans="2:14" ht="20.25" customHeight="1">
      <c r="B45" s="288">
        <f>'在宅ALS療養者の状況（様式１）'!G133</f>
        <v>0</v>
      </c>
      <c r="C45" s="289">
        <f>'在宅ALS療養者の状況（様式１）'!H133</f>
        <v>0</v>
      </c>
      <c r="D45" s="289">
        <f>'在宅ALS療養者の状況（様式１）'!I133</f>
        <v>0</v>
      </c>
      <c r="E45" s="289">
        <f>'在宅ALS療養者の状況（様式１）'!J133</f>
        <v>0</v>
      </c>
      <c r="F45" s="290">
        <f>'在宅ALS療養者の状況（様式１）'!K133</f>
        <v>0</v>
      </c>
      <c r="G45" s="288">
        <f>'在宅ALS療養者の状況（様式１）'!M133</f>
        <v>0</v>
      </c>
      <c r="H45" s="289">
        <f>'在宅ALS療養者の状況（様式１）'!N133</f>
        <v>0</v>
      </c>
      <c r="I45" s="289">
        <f>'在宅ALS療養者の状況（様式１）'!O133</f>
        <v>0</v>
      </c>
      <c r="J45" s="289">
        <f>'在宅ALS療養者の状況（様式１）'!P133</f>
        <v>0</v>
      </c>
      <c r="K45" s="290">
        <f>'在宅ALS療養者の状況（様式１）'!Q133</f>
        <v>0</v>
      </c>
      <c r="L45" s="302"/>
      <c r="M45" s="274"/>
      <c r="N45" s="312"/>
    </row>
    <row r="46" spans="2:14" ht="20.25" customHeight="1" thickBot="1">
      <c r="B46" s="293" t="str">
        <f aca="true" t="shared" si="3" ref="B46:K46">_xlfn.IFERROR(B45/$D$24,"-")</f>
        <v>-</v>
      </c>
      <c r="C46" s="307" t="str">
        <f t="shared" si="3"/>
        <v>-</v>
      </c>
      <c r="D46" s="307" t="str">
        <f t="shared" si="3"/>
        <v>-</v>
      </c>
      <c r="E46" s="307" t="str">
        <f t="shared" si="3"/>
        <v>-</v>
      </c>
      <c r="F46" s="303" t="str">
        <f t="shared" si="3"/>
        <v>-</v>
      </c>
      <c r="G46" s="293" t="str">
        <f t="shared" si="3"/>
        <v>-</v>
      </c>
      <c r="H46" s="307" t="str">
        <f t="shared" si="3"/>
        <v>-</v>
      </c>
      <c r="I46" s="307" t="str">
        <f t="shared" si="3"/>
        <v>-</v>
      </c>
      <c r="J46" s="307" t="str">
        <f t="shared" si="3"/>
        <v>-</v>
      </c>
      <c r="K46" s="303" t="str">
        <f t="shared" si="3"/>
        <v>-</v>
      </c>
      <c r="L46" s="313"/>
      <c r="M46" s="274"/>
      <c r="N46" s="312"/>
    </row>
    <row r="47" spans="2:15" ht="22.5" customHeight="1" thickBot="1">
      <c r="B47" s="273"/>
      <c r="C47" s="273"/>
      <c r="D47" s="274"/>
      <c r="E47" s="274"/>
      <c r="F47" s="274"/>
      <c r="G47" s="274"/>
      <c r="H47" s="274"/>
      <c r="I47" s="314"/>
      <c r="J47" s="315"/>
      <c r="K47" s="315"/>
      <c r="L47" s="315"/>
      <c r="M47" s="274"/>
      <c r="N47" s="274"/>
      <c r="O47" s="302"/>
    </row>
    <row r="48" spans="2:12" ht="22.5" customHeight="1">
      <c r="B48" s="790" t="s">
        <v>135</v>
      </c>
      <c r="C48" s="791"/>
      <c r="D48" s="791"/>
      <c r="E48" s="791"/>
      <c r="F48" s="790" t="s">
        <v>14</v>
      </c>
      <c r="G48" s="791"/>
      <c r="H48" s="791"/>
      <c r="I48" s="792"/>
      <c r="J48" s="793" t="s">
        <v>15</v>
      </c>
      <c r="K48" s="803" t="s">
        <v>263</v>
      </c>
      <c r="L48" s="795" t="s">
        <v>16</v>
      </c>
    </row>
    <row r="49" spans="2:12" ht="22.5" customHeight="1">
      <c r="B49" s="575" t="s">
        <v>186</v>
      </c>
      <c r="C49" s="574" t="s">
        <v>275</v>
      </c>
      <c r="D49" s="284" t="s">
        <v>276</v>
      </c>
      <c r="E49" s="572" t="s">
        <v>80</v>
      </c>
      <c r="F49" s="575" t="s">
        <v>186</v>
      </c>
      <c r="G49" s="574" t="s">
        <v>275</v>
      </c>
      <c r="H49" s="284" t="s">
        <v>276</v>
      </c>
      <c r="I49" s="285" t="s">
        <v>80</v>
      </c>
      <c r="J49" s="794"/>
      <c r="K49" s="804"/>
      <c r="L49" s="796"/>
    </row>
    <row r="50" spans="2:12" ht="20.25" customHeight="1">
      <c r="B50" s="576">
        <f>'在宅ALS療養者の状況（様式１）'!T130</f>
        <v>0</v>
      </c>
      <c r="C50" s="306">
        <f>'在宅ALS療養者の状況（様式１）'!S131</f>
        <v>0</v>
      </c>
      <c r="D50" s="289">
        <f>'在宅ALS療養者の状況（様式１）'!S132</f>
        <v>0</v>
      </c>
      <c r="E50" s="573">
        <f>'在宅ALS療養者の状況（様式１）'!S133</f>
        <v>0</v>
      </c>
      <c r="F50" s="576">
        <f>'在宅ALS療養者の状況（様式１）'!W130</f>
        <v>0</v>
      </c>
      <c r="G50" s="306">
        <f>'在宅ALS療養者の状況（様式１）'!V131</f>
        <v>0</v>
      </c>
      <c r="H50" s="289">
        <f>'在宅ALS療養者の状況（様式１）'!V132</f>
        <v>0</v>
      </c>
      <c r="I50" s="290">
        <f>'在宅ALS療養者の状況（様式１）'!V133</f>
        <v>0</v>
      </c>
      <c r="J50" s="287">
        <f>'在宅ALS療養者の状況（様式１）'!X131</f>
        <v>0</v>
      </c>
      <c r="K50" s="288">
        <f>'在宅ALS療養者の状況（様式１）'!Y131</f>
        <v>0</v>
      </c>
      <c r="L50" s="298">
        <f>'在宅ALS療養者の状況（様式１）'!Z131</f>
        <v>0</v>
      </c>
    </row>
    <row r="51" spans="2:12" ht="20.25" customHeight="1" thickBot="1">
      <c r="B51" s="577" t="str">
        <f aca="true" t="shared" si="4" ref="B51:L51">_xlfn.IFERROR(B50/$D$24,"-")</f>
        <v>-</v>
      </c>
      <c r="C51" s="307" t="str">
        <f t="shared" si="4"/>
        <v>-</v>
      </c>
      <c r="D51" s="307" t="str">
        <f t="shared" si="4"/>
        <v>-</v>
      </c>
      <c r="E51" s="571" t="str">
        <f t="shared" si="4"/>
        <v>-</v>
      </c>
      <c r="F51" s="577" t="str">
        <f t="shared" si="4"/>
        <v>-</v>
      </c>
      <c r="G51" s="307" t="str">
        <f t="shared" si="4"/>
        <v>-</v>
      </c>
      <c r="H51" s="307" t="str">
        <f t="shared" si="4"/>
        <v>-</v>
      </c>
      <c r="I51" s="303" t="str">
        <f t="shared" si="4"/>
        <v>-</v>
      </c>
      <c r="J51" s="292" t="str">
        <f t="shared" si="4"/>
        <v>-</v>
      </c>
      <c r="K51" s="293" t="str">
        <f t="shared" si="4"/>
        <v>-</v>
      </c>
      <c r="L51" s="303" t="str">
        <f t="shared" si="4"/>
        <v>-</v>
      </c>
    </row>
    <row r="52" ht="22.5" customHeight="1" thickBot="1">
      <c r="B52" s="271"/>
    </row>
    <row r="53" spans="2:10" ht="36" customHeight="1">
      <c r="B53" s="807" t="s">
        <v>264</v>
      </c>
      <c r="C53" s="808"/>
      <c r="D53" s="800" t="s">
        <v>18</v>
      </c>
      <c r="E53" s="800" t="s">
        <v>17</v>
      </c>
      <c r="F53" s="805" t="s">
        <v>367</v>
      </c>
      <c r="H53" s="316" t="s">
        <v>284</v>
      </c>
      <c r="I53" s="354">
        <f>'在宅ALS療養者の状況（様式１）'!AM130</f>
        <v>0</v>
      </c>
      <c r="J53" s="355" t="s">
        <v>261</v>
      </c>
    </row>
    <row r="54" spans="2:14" ht="36" customHeight="1" thickBot="1">
      <c r="B54" s="353" t="s">
        <v>148</v>
      </c>
      <c r="C54" s="317" t="s">
        <v>286</v>
      </c>
      <c r="D54" s="802"/>
      <c r="E54" s="802"/>
      <c r="F54" s="806"/>
      <c r="H54" s="399" t="s">
        <v>285</v>
      </c>
      <c r="I54" s="486" t="str">
        <f>'在宅ALS療養者の状況（様式１）'!AM131</f>
        <v>-</v>
      </c>
      <c r="J54" s="356" t="s">
        <v>262</v>
      </c>
      <c r="M54" s="320"/>
      <c r="N54" s="320"/>
    </row>
    <row r="55" spans="2:12" ht="20.25" customHeight="1">
      <c r="B55" s="288">
        <f>'在宅ALS療養者の状況（様式１）'!AD130</f>
        <v>0</v>
      </c>
      <c r="C55" s="289">
        <f>'在宅ALS療養者の状況（様式１）'!AD132</f>
        <v>0</v>
      </c>
      <c r="D55" s="289">
        <f>'在宅ALS療養者の状況（様式１）'!AF130</f>
        <v>0</v>
      </c>
      <c r="E55" s="289">
        <f>'在宅ALS療養者の状況（様式１）'!AA131</f>
        <v>0</v>
      </c>
      <c r="F55" s="290">
        <f>'在宅ALS療養者の状況（様式１）'!AH130</f>
        <v>0</v>
      </c>
      <c r="H55" s="788" t="s">
        <v>366</v>
      </c>
      <c r="I55" s="788"/>
      <c r="J55" s="788"/>
      <c r="K55" s="570"/>
      <c r="L55" s="570"/>
    </row>
    <row r="56" spans="2:12" ht="20.25" customHeight="1" thickBot="1">
      <c r="B56" s="293" t="str">
        <f>_xlfn.IFERROR(B55/$D$24,"-")</f>
        <v>-</v>
      </c>
      <c r="C56" s="294" t="str">
        <f>_xlfn.IFERROR(C55/$D$24,"-")</f>
        <v>-</v>
      </c>
      <c r="D56" s="294" t="str">
        <f>_xlfn.IFERROR(D55/$D$24,"-")</f>
        <v>-</v>
      </c>
      <c r="E56" s="294" t="str">
        <f>_xlfn.IFERROR(E55/$D$24,"-")</f>
        <v>-</v>
      </c>
      <c r="F56" s="295" t="str">
        <f>_xlfn.IFERROR(F55/B45,"-")</f>
        <v>-</v>
      </c>
      <c r="H56" s="789"/>
      <c r="I56" s="789"/>
      <c r="J56" s="789"/>
      <c r="K56" s="570"/>
      <c r="L56" s="570"/>
    </row>
    <row r="57" spans="2:11" ht="22.5" customHeight="1">
      <c r="B57" s="318"/>
      <c r="C57" s="318"/>
      <c r="D57" s="318"/>
      <c r="E57" s="314"/>
      <c r="F57" s="325" t="s">
        <v>290</v>
      </c>
      <c r="K57" s="271" t="s">
        <v>318</v>
      </c>
    </row>
    <row r="58" ht="22.5" customHeight="1">
      <c r="B58" s="271"/>
    </row>
    <row r="59" ht="22.5" customHeight="1"/>
    <row r="60" ht="22.5" customHeight="1"/>
  </sheetData>
  <sheetProtection password="C185" sheet="1" selectLockedCells="1" selectUnlockedCells="1"/>
  <mergeCells count="30">
    <mergeCell ref="K2:L2"/>
    <mergeCell ref="B9:F9"/>
    <mergeCell ref="C26:F26"/>
    <mergeCell ref="L31:L32"/>
    <mergeCell ref="B10:B11"/>
    <mergeCell ref="B24:C24"/>
    <mergeCell ref="B26:B27"/>
    <mergeCell ref="B31:B32"/>
    <mergeCell ref="G26:I26"/>
    <mergeCell ref="F31:K31"/>
    <mergeCell ref="B43:F43"/>
    <mergeCell ref="B37:B38"/>
    <mergeCell ref="C31:E31"/>
    <mergeCell ref="E53:E54"/>
    <mergeCell ref="K48:K49"/>
    <mergeCell ref="F53:F54"/>
    <mergeCell ref="D53:D54"/>
    <mergeCell ref="B53:C53"/>
    <mergeCell ref="G43:K43"/>
    <mergeCell ref="C37:I37"/>
    <mergeCell ref="G10:I10"/>
    <mergeCell ref="G9:I9"/>
    <mergeCell ref="J9:L9"/>
    <mergeCell ref="J10:L10"/>
    <mergeCell ref="H55:J56"/>
    <mergeCell ref="B48:E48"/>
    <mergeCell ref="F48:I48"/>
    <mergeCell ref="J48:J49"/>
    <mergeCell ref="L48:L49"/>
    <mergeCell ref="K37:L38"/>
  </mergeCells>
  <printOptions/>
  <pageMargins left="0.4330708661417323" right="0.2362204724409449" top="0.5905511811023623" bottom="0.3937007874015748" header="0.31496062992125984" footer="0.31496062992125984"/>
  <pageSetup fitToHeight="1" fitToWidth="1" horizontalDpi="600" verticalDpi="600" orientation="portrait" paperSize="9" scale="61" r:id="rId1"/>
  <headerFooter alignWithMargins="0">
    <oddHeader>&amp;L難病の地域診断ツール&amp;C平成30年度&amp;R夏のセミナー版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showGridLines="0" view="pageBreakPreview" zoomScale="80" zoomScaleSheetLayoutView="80" workbookViewId="0" topLeftCell="A1">
      <selection activeCell="A3" sqref="A3"/>
    </sheetView>
  </sheetViews>
  <sheetFormatPr defaultColWidth="9.00390625" defaultRowHeight="13.5"/>
  <cols>
    <col min="1" max="1" width="11.50390625" style="56" customWidth="1"/>
    <col min="2" max="2" width="9.625" style="57" customWidth="1"/>
    <col min="3" max="3" width="13.75390625" style="57" customWidth="1"/>
    <col min="4" max="4" width="3.75390625" style="57" customWidth="1"/>
    <col min="5" max="5" width="6.875" style="57" customWidth="1"/>
    <col min="6" max="7" width="66.375" style="57" customWidth="1"/>
    <col min="8" max="8" width="33.625" style="57" customWidth="1"/>
    <col min="9" max="9" width="26.125" style="57" customWidth="1"/>
    <col min="10" max="10" width="5.75390625" style="57" customWidth="1"/>
    <col min="11" max="11" width="38.375" style="57" customWidth="1"/>
    <col min="12" max="16384" width="9.00390625" style="57" customWidth="1"/>
  </cols>
  <sheetData>
    <row r="1" spans="1:11" s="59" customFormat="1" ht="26.25" customHeight="1">
      <c r="A1" s="829" t="s">
        <v>130</v>
      </c>
      <c r="B1" s="829"/>
      <c r="C1" s="829"/>
      <c r="D1" s="829"/>
      <c r="E1" s="829"/>
      <c r="F1" s="829"/>
      <c r="G1" s="829"/>
      <c r="H1" s="58"/>
      <c r="I1" s="58"/>
      <c r="J1" s="58"/>
      <c r="K1" s="58"/>
    </row>
    <row r="2" spans="1:11" s="59" customFormat="1" ht="3" customHeight="1">
      <c r="A2" s="60"/>
      <c r="B2" s="60"/>
      <c r="C2" s="60"/>
      <c r="D2" s="60"/>
      <c r="E2" s="60"/>
      <c r="F2" s="60"/>
      <c r="G2" s="58"/>
      <c r="H2" s="58"/>
      <c r="I2" s="58"/>
      <c r="J2" s="58"/>
      <c r="K2" s="58"/>
    </row>
    <row r="3" spans="1:6" ht="27" customHeight="1">
      <c r="A3" s="410" t="s">
        <v>344</v>
      </c>
      <c r="B3" s="499" t="str">
        <f>'在宅ALS療養者の状況（様式１）'!AG1</f>
        <v>未定</v>
      </c>
      <c r="C3" s="502" t="s">
        <v>217</v>
      </c>
      <c r="D3" s="262">
        <f>'在宅ALS療養者の状況（様式１）'!AJ1</f>
        <v>0</v>
      </c>
      <c r="E3" s="61" t="s">
        <v>218</v>
      </c>
      <c r="F3" s="503">
        <f>'在宅ALS療養者の状況（様式１）'!AM1</f>
        <v>0</v>
      </c>
    </row>
    <row r="4" spans="1:11" s="59" customFormat="1" ht="31.5" customHeight="1" thickBot="1">
      <c r="A4" s="60"/>
      <c r="B4" s="60"/>
      <c r="C4" s="60"/>
      <c r="E4" s="71" t="s">
        <v>95</v>
      </c>
      <c r="G4" s="58"/>
      <c r="H4" s="58"/>
      <c r="I4" s="58"/>
      <c r="J4" s="58"/>
      <c r="K4" s="58"/>
    </row>
    <row r="5" spans="1:7" ht="46.5" customHeight="1" thickBot="1">
      <c r="A5" s="825" t="s">
        <v>131</v>
      </c>
      <c r="B5" s="826"/>
      <c r="C5" s="827" t="s">
        <v>236</v>
      </c>
      <c r="D5" s="828"/>
      <c r="E5" s="69" t="s">
        <v>229</v>
      </c>
      <c r="F5" s="267" t="s">
        <v>258</v>
      </c>
      <c r="G5" s="361" t="s">
        <v>294</v>
      </c>
    </row>
    <row r="6" spans="1:7" ht="68.25" customHeight="1">
      <c r="A6" s="834" t="s">
        <v>65</v>
      </c>
      <c r="B6" s="835"/>
      <c r="C6" s="205" t="str">
        <f>_xlfn.IFERROR('在宅ALS療養者の状況（様式１）'!S134,"-")</f>
        <v>-</v>
      </c>
      <c r="D6" s="202" t="s">
        <v>235</v>
      </c>
      <c r="E6" s="180"/>
      <c r="F6" s="264"/>
      <c r="G6" s="67"/>
    </row>
    <row r="7" spans="1:7" ht="68.25" customHeight="1">
      <c r="A7" s="821" t="s">
        <v>66</v>
      </c>
      <c r="B7" s="822"/>
      <c r="C7" s="206" t="str">
        <f>_xlfn.IFERROR('在宅ALS療養者の状況（様式１）'!V134,"-")</f>
        <v>-</v>
      </c>
      <c r="D7" s="203" t="s">
        <v>234</v>
      </c>
      <c r="E7" s="181"/>
      <c r="F7" s="265"/>
      <c r="G7" s="62"/>
    </row>
    <row r="8" spans="1:7" ht="68.25" customHeight="1">
      <c r="A8" s="821" t="s">
        <v>67</v>
      </c>
      <c r="B8" s="822"/>
      <c r="C8" s="206" t="str">
        <f>_xlfn.IFERROR('在宅ALS療養者の状況（様式１）'!X133,"-")</f>
        <v>-</v>
      </c>
      <c r="D8" s="203" t="s">
        <v>234</v>
      </c>
      <c r="E8" s="181"/>
      <c r="F8" s="265"/>
      <c r="G8" s="62"/>
    </row>
    <row r="9" spans="1:7" ht="51.75" customHeight="1">
      <c r="A9" s="821" t="s">
        <v>68</v>
      </c>
      <c r="B9" s="525" t="s">
        <v>69</v>
      </c>
      <c r="C9" s="206" t="str">
        <f>_xlfn.IFERROR('在宅ALS療養者の状況（様式１）'!Y133,"-")</f>
        <v>-</v>
      </c>
      <c r="D9" s="203" t="s">
        <v>234</v>
      </c>
      <c r="E9" s="181"/>
      <c r="F9" s="265"/>
      <c r="G9" s="62"/>
    </row>
    <row r="10" spans="1:7" ht="51.75" customHeight="1">
      <c r="A10" s="821"/>
      <c r="B10" s="61" t="s">
        <v>70</v>
      </c>
      <c r="C10" s="206" t="str">
        <f>_xlfn.IFERROR('在宅ALS療養者の状況（様式１）'!Z133,"-")</f>
        <v>-</v>
      </c>
      <c r="D10" s="203" t="s">
        <v>234</v>
      </c>
      <c r="E10" s="181"/>
      <c r="F10" s="265"/>
      <c r="G10" s="62"/>
    </row>
    <row r="11" spans="1:7" ht="51.75" customHeight="1">
      <c r="A11" s="821" t="s">
        <v>71</v>
      </c>
      <c r="B11" s="61" t="s">
        <v>72</v>
      </c>
      <c r="C11" s="206" t="str">
        <f>_xlfn.IFERROR('在宅ALS療養者の状況（様式１）'!AC131,"-")</f>
        <v>-</v>
      </c>
      <c r="D11" s="203" t="s">
        <v>234</v>
      </c>
      <c r="E11" s="181"/>
      <c r="F11" s="265"/>
      <c r="G11" s="62"/>
    </row>
    <row r="12" spans="1:7" ht="51.75" customHeight="1" thickBot="1">
      <c r="A12" s="833"/>
      <c r="B12" s="70" t="s">
        <v>73</v>
      </c>
      <c r="C12" s="207" t="str">
        <f>_xlfn.IFERROR('在宅ALS療養者の状況（様式１）'!AA133,"-")</f>
        <v>-</v>
      </c>
      <c r="D12" s="204" t="s">
        <v>234</v>
      </c>
      <c r="E12" s="182"/>
      <c r="F12" s="266"/>
      <c r="G12" s="68"/>
    </row>
    <row r="13" spans="1:7" ht="68.25" customHeight="1" thickBot="1">
      <c r="A13" s="821" t="s">
        <v>356</v>
      </c>
      <c r="B13" s="822"/>
      <c r="C13" s="581" t="str">
        <f>_xlfn.IFERROR('在宅ALS療養者の状況（様式１）'!AO133,"-")</f>
        <v>-</v>
      </c>
      <c r="D13" s="203" t="s">
        <v>234</v>
      </c>
      <c r="E13" s="181"/>
      <c r="F13" s="265"/>
      <c r="G13" s="62"/>
    </row>
    <row r="14" spans="1:7" ht="93.75" customHeight="1" thickBot="1">
      <c r="A14" s="830" t="s">
        <v>259</v>
      </c>
      <c r="B14" s="831"/>
      <c r="C14" s="831"/>
      <c r="D14" s="832"/>
      <c r="E14" s="63"/>
      <c r="F14" s="823"/>
      <c r="G14" s="824"/>
    </row>
    <row r="15" spans="1:3" s="66" customFormat="1" ht="14.25" customHeight="1">
      <c r="A15" s="64"/>
      <c r="C15" s="65"/>
    </row>
  </sheetData>
  <sheetProtection/>
  <mergeCells count="11">
    <mergeCell ref="A7:B7"/>
    <mergeCell ref="A8:B8"/>
    <mergeCell ref="F14:G14"/>
    <mergeCell ref="A5:B5"/>
    <mergeCell ref="C5:D5"/>
    <mergeCell ref="A13:B13"/>
    <mergeCell ref="A1:G1"/>
    <mergeCell ref="A14:D14"/>
    <mergeCell ref="A9:A10"/>
    <mergeCell ref="A11:A12"/>
    <mergeCell ref="A6:B6"/>
  </mergeCells>
  <printOptions/>
  <pageMargins left="0.31496062992125984" right="0.2362204724409449" top="0.6299212598425197" bottom="0.31496062992125984" header="0.3937007874015748" footer="0.1968503937007874"/>
  <pageSetup fitToHeight="1" fitToWidth="1" horizontalDpi="600" verticalDpi="600" orientation="landscape" paperSize="9" scale="81" r:id="rId1"/>
  <headerFooter alignWithMargins="0">
    <oddHeader>&amp;L難病の地域診断ツール&amp;C平成30年度&amp;R夏のセミナー版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東京都神経科学総合研究所　難病ケア看護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難病ケア看護</dc:creator>
  <cp:keywords/>
  <dc:description/>
  <cp:lastModifiedBy>難病ケア看護プロジェクト</cp:lastModifiedBy>
  <cp:lastPrinted>2018-04-24T04:48:58Z</cp:lastPrinted>
  <dcterms:created xsi:type="dcterms:W3CDTF">2007-08-06T11:45:50Z</dcterms:created>
  <dcterms:modified xsi:type="dcterms:W3CDTF">2018-04-24T06:08:04Z</dcterms:modified>
  <cp:category/>
  <cp:version/>
  <cp:contentType/>
  <cp:contentStatus/>
</cp:coreProperties>
</file>