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xr:revisionPtr revIDLastSave="0" documentId="13_ncr:1_{105C9557-6B5B-4F66-B0C3-50C2499B8768}" xr6:coauthVersionLast="47" xr6:coauthVersionMax="47" xr10:uidLastSave="{00000000-0000-0000-0000-000000000000}"/>
  <bookViews>
    <workbookView xWindow="-120" yWindow="-120" windowWidth="29040" windowHeight="15720" tabRatio="778" xr2:uid="{00000000-000D-0000-FFFF-FFFF00000000}"/>
  </bookViews>
  <sheets>
    <sheet name="Ⅰ.保健活動体制" sheetId="13" r:id="rId1"/>
    <sheet name="Ⅱ.活動評価指標" sheetId="14" r:id="rId2"/>
    <sheet name="Ⅲ-様式１‐①各在宅ALS療養者の状況" sheetId="1" r:id="rId3"/>
    <sheet name="Ⅲ-様式1‐②災害時の備え" sheetId="15" r:id="rId4"/>
    <sheet name="Ⅲ-様式２　事業実施状況と評価" sheetId="2" r:id="rId5"/>
    <sheet name="Ⅲ-様式３　訪問看護ステーションの概況" sheetId="6" r:id="rId6"/>
    <sheet name="Ⅲ-集計シート(入力不要) " sheetId="9" r:id="rId7"/>
    <sheet name="Ⅲ-様式４　評価" sheetId="4" r:id="rId8"/>
  </sheets>
  <definedNames>
    <definedName name="_xlnm._FilterDatabase" localSheetId="2" hidden="1">'Ⅲ-様式１‐①各在宅ALS療養者の状況'!$A$25:$AT$125</definedName>
    <definedName name="_xlnm.Print_Area" localSheetId="0">Ⅰ.保健活動体制!$A$1:$H$40</definedName>
    <definedName name="_xlnm.Print_Area" localSheetId="1">Ⅱ.活動評価指標!$A$1:$H$36</definedName>
    <definedName name="_xlnm.Print_Area" localSheetId="6">'Ⅲ-集計シート(入力不要) '!$A$1:$L$58</definedName>
    <definedName name="_xlnm.Print_Area" localSheetId="2">'Ⅲ-様式１‐①各在宅ALS療養者の状況'!$B$1:$AT$125</definedName>
    <definedName name="_xlnm.Print_Area" localSheetId="3">'Ⅲ-様式1‐②災害時の備え'!$A$1:$AC$32</definedName>
    <definedName name="_xlnm.Print_Area" localSheetId="4">'Ⅲ-様式２　事業実施状況と評価'!$B$1:$L$17</definedName>
    <definedName name="_xlnm.Print_Area" localSheetId="5">'Ⅲ-様式３　訪問看護ステーションの概況'!$B$1:$P$53</definedName>
    <definedName name="_xlnm.Print_Area" localSheetId="7">'Ⅲ-様式４　評価'!$B$1:$H$13</definedName>
    <definedName name="_xlnm.Print_Titles" localSheetId="1">Ⅱ.活動評価指標!$5:$6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8" i="1" l="1"/>
  <c r="AL124" i="1"/>
  <c r="AK128" i="1"/>
  <c r="AI128" i="1"/>
  <c r="AG128" i="1"/>
  <c r="AG130" i="1"/>
  <c r="B2" i="4"/>
  <c r="H2" i="9"/>
  <c r="J2" i="2"/>
  <c r="E2" i="4"/>
  <c r="C2" i="4"/>
  <c r="J2" i="9"/>
  <c r="I2" i="9"/>
  <c r="L2" i="2"/>
  <c r="K2" i="2"/>
  <c r="G2" i="14"/>
  <c r="F2" i="14"/>
  <c r="A13" i="4"/>
  <c r="A12" i="4"/>
  <c r="A11" i="4"/>
  <c r="A10" i="4"/>
  <c r="A9" i="4"/>
  <c r="A8" i="4"/>
  <c r="A7" i="4"/>
  <c r="A6" i="4"/>
  <c r="A5" i="4"/>
  <c r="A4" i="4"/>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6" i="2"/>
  <c r="A7" i="2"/>
  <c r="A8" i="2"/>
  <c r="A9" i="2"/>
  <c r="A10" i="2"/>
  <c r="A11" i="2"/>
  <c r="A12" i="2"/>
  <c r="A13" i="2"/>
  <c r="A14" i="2"/>
  <c r="A15" i="2"/>
  <c r="A16" i="2"/>
  <c r="A17" i="2"/>
  <c r="A5" i="2"/>
  <c r="F2" i="15"/>
  <c r="G2" i="15"/>
  <c r="H2" i="15"/>
  <c r="I2" i="15"/>
  <c r="J2" i="15"/>
  <c r="K2" i="15"/>
  <c r="L2" i="15"/>
  <c r="M2" i="15"/>
  <c r="X2" i="15"/>
  <c r="Y2" i="15"/>
  <c r="Z2" i="15"/>
  <c r="AA2" i="15"/>
  <c r="AB2" i="15"/>
  <c r="AC2" i="15"/>
  <c r="E2" i="15"/>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E128" i="1" l="1"/>
  <c r="E129" i="1"/>
  <c r="AR136" i="1" l="1"/>
  <c r="F57" i="9" s="1"/>
  <c r="AQ136" i="1"/>
  <c r="E57" i="9" s="1"/>
  <c r="AP136" i="1"/>
  <c r="D57" i="9" s="1"/>
  <c r="AO136" i="1"/>
  <c r="C57" i="9" s="1"/>
  <c r="AN136" i="1"/>
  <c r="B57" i="9" s="1"/>
  <c r="F6" i="9"/>
  <c r="D28" i="9"/>
  <c r="C28" i="9"/>
  <c r="B24" i="9"/>
  <c r="O4" i="6"/>
  <c r="O3" i="6"/>
  <c r="E11" i="9"/>
  <c r="B11" i="9"/>
  <c r="D6" i="9"/>
  <c r="B6" i="9"/>
  <c r="C6" i="9"/>
  <c r="W136" i="1"/>
  <c r="F53" i="9" s="1"/>
  <c r="AK134" i="1"/>
  <c r="I48" i="9" s="1"/>
  <c r="AD134" i="1"/>
  <c r="B48" i="9" s="1"/>
  <c r="AQ133" i="1"/>
  <c r="J58" i="9" s="1"/>
  <c r="AQ131" i="1"/>
  <c r="L53" i="9" s="1"/>
  <c r="AL26" i="1"/>
  <c r="AQ132" i="1"/>
  <c r="H58" i="9" s="1"/>
  <c r="K51" i="6"/>
  <c r="F18" i="9" s="1"/>
  <c r="I49" i="6"/>
  <c r="G49" i="6"/>
  <c r="F16" i="9" s="1"/>
  <c r="E49" i="6"/>
  <c r="D16" i="9" s="1"/>
  <c r="B16" i="9"/>
  <c r="J16" i="9"/>
  <c r="H11" i="9"/>
  <c r="AL125" i="1"/>
  <c r="AL123" i="1"/>
  <c r="AL122" i="1"/>
  <c r="AL121" i="1"/>
  <c r="AL120" i="1"/>
  <c r="AL119" i="1"/>
  <c r="AL118" i="1"/>
  <c r="AL117" i="1"/>
  <c r="AL116" i="1"/>
  <c r="AL115" i="1"/>
  <c r="AL114" i="1"/>
  <c r="AL113" i="1"/>
  <c r="AL112" i="1"/>
  <c r="AL111" i="1"/>
  <c r="AL110" i="1"/>
  <c r="AL109" i="1"/>
  <c r="AL108" i="1"/>
  <c r="AL107" i="1"/>
  <c r="AL106" i="1"/>
  <c r="AL105" i="1"/>
  <c r="AL104" i="1"/>
  <c r="AL103" i="1"/>
  <c r="AL102" i="1"/>
  <c r="AL101" i="1"/>
  <c r="AL100" i="1"/>
  <c r="AL99" i="1"/>
  <c r="AL98" i="1"/>
  <c r="AL97" i="1"/>
  <c r="AL96" i="1"/>
  <c r="AL95" i="1"/>
  <c r="AL94" i="1"/>
  <c r="AL93" i="1"/>
  <c r="AL92" i="1"/>
  <c r="AL91" i="1"/>
  <c r="AL90" i="1"/>
  <c r="AL89" i="1"/>
  <c r="AL88" i="1"/>
  <c r="AL87" i="1"/>
  <c r="AL86" i="1"/>
  <c r="AL85" i="1"/>
  <c r="AL84" i="1"/>
  <c r="AL83" i="1"/>
  <c r="AL82" i="1"/>
  <c r="AL81" i="1"/>
  <c r="AL80" i="1"/>
  <c r="AL79" i="1"/>
  <c r="AL78" i="1"/>
  <c r="AL77" i="1"/>
  <c r="AL76" i="1"/>
  <c r="AL75" i="1"/>
  <c r="AL74" i="1"/>
  <c r="AL73" i="1"/>
  <c r="AL72" i="1"/>
  <c r="AL71" i="1"/>
  <c r="AL70" i="1"/>
  <c r="AL69" i="1"/>
  <c r="AL68" i="1"/>
  <c r="AL67" i="1"/>
  <c r="AL66" i="1"/>
  <c r="AL65" i="1"/>
  <c r="AL64" i="1"/>
  <c r="AL63" i="1"/>
  <c r="AL62" i="1"/>
  <c r="AL61" i="1"/>
  <c r="AL60" i="1"/>
  <c r="AL59" i="1"/>
  <c r="AL58" i="1"/>
  <c r="AL57" i="1"/>
  <c r="AL56" i="1"/>
  <c r="AL55" i="1"/>
  <c r="AL54" i="1"/>
  <c r="AL53" i="1"/>
  <c r="AL52" i="1"/>
  <c r="AL51" i="1"/>
  <c r="AL50" i="1"/>
  <c r="AL49" i="1"/>
  <c r="AL48" i="1"/>
  <c r="AL47" i="1"/>
  <c r="AL46" i="1"/>
  <c r="AL45" i="1"/>
  <c r="AL44" i="1"/>
  <c r="AL43" i="1"/>
  <c r="AL42" i="1"/>
  <c r="AL41" i="1"/>
  <c r="AL40" i="1"/>
  <c r="AL39" i="1"/>
  <c r="AL38" i="1"/>
  <c r="AL37" i="1"/>
  <c r="AL36" i="1"/>
  <c r="AL35" i="1"/>
  <c r="AL34" i="1"/>
  <c r="AL33" i="1"/>
  <c r="AL32" i="1"/>
  <c r="AL31" i="1"/>
  <c r="AL30" i="1"/>
  <c r="AL29" i="1"/>
  <c r="AL28" i="1"/>
  <c r="AL27" i="1"/>
  <c r="AL25" i="1"/>
  <c r="AL24" i="1"/>
  <c r="E3" i="6"/>
  <c r="X133" i="1"/>
  <c r="B53" i="9" s="1"/>
  <c r="E24" i="9"/>
  <c r="B42" i="9"/>
  <c r="Z128" i="1"/>
  <c r="F38" i="9" s="1"/>
  <c r="AC129" i="1"/>
  <c r="AA129" i="1"/>
  <c r="J38" i="9" s="1"/>
  <c r="W128" i="1"/>
  <c r="B38" i="9" s="1"/>
  <c r="D42" i="9"/>
  <c r="M131" i="1"/>
  <c r="P53" i="6"/>
  <c r="I19" i="9" s="1"/>
  <c r="P51" i="6"/>
  <c r="I18" i="9" s="1"/>
  <c r="O53" i="6"/>
  <c r="H19" i="9" s="1"/>
  <c r="O51" i="6"/>
  <c r="H18" i="9" s="1"/>
  <c r="N51" i="6"/>
  <c r="E18" i="9" s="1"/>
  <c r="M51" i="6"/>
  <c r="D18" i="9" s="1"/>
  <c r="L51" i="6"/>
  <c r="C18" i="9" s="1"/>
  <c r="AC136" i="1"/>
  <c r="Y129" i="1"/>
  <c r="G38" i="9" s="1"/>
  <c r="P131" i="1"/>
  <c r="G33" i="9" s="1"/>
  <c r="I128" i="1"/>
  <c r="I28" i="9" s="1"/>
  <c r="G130" i="1"/>
  <c r="G28" i="9" s="1"/>
  <c r="G129" i="1"/>
  <c r="F28" i="9" s="1"/>
  <c r="G128" i="1"/>
  <c r="E28" i="9" s="1"/>
  <c r="P4" i="6"/>
  <c r="P3" i="6"/>
  <c r="AJ134" i="1"/>
  <c r="H48" i="9" s="1"/>
  <c r="AH134" i="1"/>
  <c r="F48" i="9" s="1"/>
  <c r="AG134" i="1"/>
  <c r="E48" i="9" s="1"/>
  <c r="AF134" i="1"/>
  <c r="D48" i="9" s="1"/>
  <c r="AB136" i="1"/>
  <c r="K53" i="9" s="1"/>
  <c r="AA136" i="1"/>
  <c r="J53" i="9" s="1"/>
  <c r="Z136" i="1"/>
  <c r="I53" i="9" s="1"/>
  <c r="Y136" i="1"/>
  <c r="H53" i="9" s="1"/>
  <c r="X136" i="1"/>
  <c r="G53" i="9" s="1"/>
  <c r="AB134" i="1"/>
  <c r="E53" i="9" s="1"/>
  <c r="AA134" i="1"/>
  <c r="D53" i="9" s="1"/>
  <c r="Z134" i="1"/>
  <c r="C53" i="9" s="1"/>
  <c r="AI134" i="1"/>
  <c r="G48" i="9" s="1"/>
  <c r="AE134" i="1"/>
  <c r="C48" i="9" s="1"/>
  <c r="Y131" i="1"/>
  <c r="I38" i="9" s="1"/>
  <c r="V131" i="1"/>
  <c r="E38" i="9" s="1"/>
  <c r="V129" i="1"/>
  <c r="C38" i="9" s="1"/>
  <c r="F42" i="9"/>
  <c r="I129" i="1"/>
  <c r="J28" i="9" s="1"/>
  <c r="V130" i="1"/>
  <c r="D38" i="9" s="1"/>
  <c r="Y130" i="1"/>
  <c r="H38" i="9" s="1"/>
  <c r="AB129" i="1"/>
  <c r="J42" i="9" s="1"/>
  <c r="AD129" i="1"/>
  <c r="E42" i="9" s="1"/>
  <c r="I130" i="1"/>
  <c r="K28" i="9" s="1"/>
  <c r="G131" i="1"/>
  <c r="H28" i="9" s="1"/>
  <c r="J131" i="1"/>
  <c r="C4" i="15" s="1"/>
  <c r="K131" i="1"/>
  <c r="L131" i="1"/>
  <c r="N131" i="1"/>
  <c r="F33" i="9" s="1"/>
  <c r="Q131" i="1"/>
  <c r="R131" i="1"/>
  <c r="S131" i="1"/>
  <c r="J33" i="9" s="1"/>
  <c r="T131" i="1"/>
  <c r="K33" i="9" s="1"/>
  <c r="I58" i="9" l="1"/>
  <c r="C29" i="9"/>
  <c r="F58" i="9"/>
  <c r="E58" i="9"/>
  <c r="D58" i="9"/>
  <c r="C58" i="9"/>
  <c r="B58" i="9"/>
  <c r="AQ127" i="1"/>
  <c r="AQ128" i="1"/>
  <c r="AR129" i="1" s="1"/>
  <c r="D9" i="4" s="1"/>
  <c r="C42" i="9"/>
  <c r="C43" i="9" s="1"/>
  <c r="AF131" i="1"/>
  <c r="F24" i="9"/>
  <c r="K58" i="9" s="1"/>
  <c r="D29" i="9"/>
  <c r="K16" i="9"/>
  <c r="C24" i="9"/>
  <c r="J11" i="9"/>
  <c r="L54" i="9"/>
  <c r="D24" i="9"/>
  <c r="E6" i="9"/>
  <c r="I11" i="9"/>
  <c r="G11" i="9"/>
  <c r="AS133" i="1"/>
  <c r="D12" i="4" s="1"/>
  <c r="D11" i="9"/>
  <c r="F11" i="9"/>
  <c r="AK129" i="1"/>
  <c r="C11" i="9"/>
  <c r="AS131" i="1"/>
  <c r="AS132" i="1"/>
  <c r="D11" i="4" s="1"/>
  <c r="V132" i="1"/>
  <c r="D4" i="4" s="1"/>
  <c r="C16" i="9"/>
  <c r="K53" i="6"/>
  <c r="C49" i="6"/>
  <c r="C50" i="6" s="1"/>
  <c r="Q133" i="1"/>
  <c r="AC131" i="1"/>
  <c r="D8" i="4" s="1"/>
  <c r="F39" i="9"/>
  <c r="M133" i="1"/>
  <c r="Y132" i="1"/>
  <c r="D5" i="4" s="1"/>
  <c r="I29" i="9"/>
  <c r="L133" i="1"/>
  <c r="AB131" i="1"/>
  <c r="D7" i="4" s="1"/>
  <c r="K133" i="1"/>
  <c r="P133" i="1"/>
  <c r="E52" i="6"/>
  <c r="E50" i="6"/>
  <c r="AD131" i="1"/>
  <c r="D10" i="4" s="1"/>
  <c r="H33" i="9"/>
  <c r="H34" i="9" s="1"/>
  <c r="E16" i="9"/>
  <c r="AF129" i="1"/>
  <c r="T133" i="1"/>
  <c r="AA131" i="1"/>
  <c r="D6" i="4" s="1"/>
  <c r="R133" i="1"/>
  <c r="E33" i="9"/>
  <c r="E34" i="9" s="1"/>
  <c r="K42" i="9"/>
  <c r="K43" i="9" s="1"/>
  <c r="D33" i="9"/>
  <c r="D34" i="9" s="1"/>
  <c r="C33" i="9"/>
  <c r="C34" i="9" s="1"/>
  <c r="J43" i="9"/>
  <c r="N133" i="1"/>
  <c r="C19" i="9"/>
  <c r="E29" i="9"/>
  <c r="F19" i="9"/>
  <c r="B33" i="9"/>
  <c r="B34" i="9" s="1"/>
  <c r="J133" i="1"/>
  <c r="AI129" i="1"/>
  <c r="I33" i="9"/>
  <c r="I34" i="9" s="1"/>
  <c r="K54" i="9"/>
  <c r="G34" i="9"/>
  <c r="F34" i="9"/>
  <c r="H29" i="9"/>
  <c r="K34" i="9"/>
  <c r="B43" i="9"/>
  <c r="E39" i="9"/>
  <c r="J34" i="9"/>
  <c r="I39" i="9"/>
  <c r="D43" i="9"/>
  <c r="C39" i="9"/>
  <c r="G29" i="9"/>
  <c r="K29" i="9"/>
  <c r="B49" i="9"/>
  <c r="J39" i="9"/>
  <c r="E43" i="9"/>
  <c r="J29" i="9"/>
  <c r="B39" i="9"/>
  <c r="F29" i="9"/>
  <c r="G39" i="9"/>
  <c r="B54" i="9"/>
  <c r="H39" i="9"/>
  <c r="D39" i="9"/>
  <c r="C49" i="9"/>
  <c r="F54" i="9"/>
  <c r="J54" i="9"/>
  <c r="E54" i="9"/>
  <c r="G49" i="9"/>
  <c r="F49" i="9"/>
  <c r="C54" i="9"/>
  <c r="G54" i="9"/>
  <c r="D49" i="9"/>
  <c r="H49" i="9"/>
  <c r="I54" i="9"/>
  <c r="E49" i="9"/>
  <c r="I49" i="9"/>
  <c r="H54" i="9"/>
  <c r="M53" i="6"/>
  <c r="D19" i="9"/>
  <c r="E19" i="9"/>
  <c r="L53" i="6"/>
  <c r="I52" i="6"/>
  <c r="G52" i="6"/>
  <c r="G50" i="6"/>
  <c r="I50" i="6"/>
  <c r="D54" i="9"/>
  <c r="N53" i="6"/>
  <c r="S133" i="1"/>
  <c r="AQ130" i="1" l="1"/>
  <c r="G43" i="9" s="1"/>
  <c r="F43" i="9"/>
  <c r="C52" i="6"/>
</calcChain>
</file>

<file path=xl/sharedStrings.xml><?xml version="1.0" encoding="utf-8"?>
<sst xmlns="http://schemas.openxmlformats.org/spreadsheetml/2006/main" count="978" uniqueCount="656">
  <si>
    <t>人</t>
    <rPh sb="0" eb="1">
      <t>ニン</t>
    </rPh>
    <phoneticPr fontId="4"/>
  </si>
  <si>
    <t>訪問看護ステーション</t>
    <rPh sb="0" eb="2">
      <t>ホウモン</t>
    </rPh>
    <rPh sb="2" eb="4">
      <t>カンゴ</t>
    </rPh>
    <phoneticPr fontId="4"/>
  </si>
  <si>
    <t>番号</t>
    <rPh sb="0" eb="2">
      <t>バンゴウ</t>
    </rPh>
    <phoneticPr fontId="4"/>
  </si>
  <si>
    <t>住所</t>
    <rPh sb="0" eb="2">
      <t>ジュウショ</t>
    </rPh>
    <phoneticPr fontId="4"/>
  </si>
  <si>
    <t>年齢</t>
    <rPh sb="0" eb="2">
      <t>ネンレイ</t>
    </rPh>
    <phoneticPr fontId="4"/>
  </si>
  <si>
    <t>医療処置管理</t>
    <rPh sb="0" eb="2">
      <t>イリョウ</t>
    </rPh>
    <rPh sb="2" eb="4">
      <t>ショチ</t>
    </rPh>
    <rPh sb="4" eb="6">
      <t>カンリ</t>
    </rPh>
    <phoneticPr fontId="4"/>
  </si>
  <si>
    <t>特定症状の有無</t>
    <rPh sb="0" eb="2">
      <t>トクテイ</t>
    </rPh>
    <rPh sb="2" eb="4">
      <t>ショウジョウ</t>
    </rPh>
    <rPh sb="5" eb="7">
      <t>ウム</t>
    </rPh>
    <phoneticPr fontId="4"/>
  </si>
  <si>
    <t>かかりつけ主治医</t>
    <rPh sb="5" eb="8">
      <t>シュジイ</t>
    </rPh>
    <phoneticPr fontId="4"/>
  </si>
  <si>
    <t>緊急時の
入院機関</t>
    <rPh sb="0" eb="2">
      <t>キンキュウ</t>
    </rPh>
    <rPh sb="2" eb="3">
      <t>ジ</t>
    </rPh>
    <rPh sb="5" eb="7">
      <t>ニュウイン</t>
    </rPh>
    <rPh sb="7" eb="9">
      <t>キカン</t>
    </rPh>
    <phoneticPr fontId="4"/>
  </si>
  <si>
    <t>在宅での
レスパイト</t>
    <rPh sb="0" eb="2">
      <t>ザイタク</t>
    </rPh>
    <phoneticPr fontId="4"/>
  </si>
  <si>
    <t>緊急時の
訪問看護</t>
    <rPh sb="0" eb="3">
      <t>キンキュウジ</t>
    </rPh>
    <rPh sb="5" eb="7">
      <t>ホウモン</t>
    </rPh>
    <rPh sb="7" eb="9">
      <t>カンゴ</t>
    </rPh>
    <phoneticPr fontId="4"/>
  </si>
  <si>
    <t>医療機関からの
訪問看護</t>
    <rPh sb="0" eb="2">
      <t>イリョウ</t>
    </rPh>
    <rPh sb="2" eb="4">
      <t>キカン</t>
    </rPh>
    <rPh sb="8" eb="10">
      <t>ホウモン</t>
    </rPh>
    <rPh sb="10" eb="12">
      <t>カンゴ</t>
    </rPh>
    <phoneticPr fontId="4"/>
  </si>
  <si>
    <t>利用</t>
    <rPh sb="0" eb="2">
      <t>リヨウ</t>
    </rPh>
    <phoneticPr fontId="4"/>
  </si>
  <si>
    <t>人工呼吸器</t>
    <rPh sb="0" eb="2">
      <t>ジンコウ</t>
    </rPh>
    <rPh sb="2" eb="4">
      <t>コキュウ</t>
    </rPh>
    <rPh sb="4" eb="5">
      <t>キ</t>
    </rPh>
    <phoneticPr fontId="4"/>
  </si>
  <si>
    <t>気管切開</t>
    <rPh sb="0" eb="2">
      <t>キカン</t>
    </rPh>
    <rPh sb="2" eb="4">
      <t>セッカイ</t>
    </rPh>
    <phoneticPr fontId="4"/>
  </si>
  <si>
    <t>吸引</t>
    <rPh sb="0" eb="2">
      <t>キュウイン</t>
    </rPh>
    <phoneticPr fontId="4"/>
  </si>
  <si>
    <t>経管栄養</t>
    <rPh sb="0" eb="4">
      <t>ケイカンエイヨウ</t>
    </rPh>
    <phoneticPr fontId="4"/>
  </si>
  <si>
    <t>その他</t>
    <rPh sb="2" eb="3">
      <t>タ</t>
    </rPh>
    <phoneticPr fontId="4"/>
  </si>
  <si>
    <t>呼吸障害</t>
    <rPh sb="0" eb="2">
      <t>コキュウ</t>
    </rPh>
    <rPh sb="2" eb="4">
      <t>ショウガイ</t>
    </rPh>
    <phoneticPr fontId="4"/>
  </si>
  <si>
    <t>嚥下障害</t>
    <rPh sb="0" eb="2">
      <t>エンゲ</t>
    </rPh>
    <rPh sb="2" eb="4">
      <t>ショウガイ</t>
    </rPh>
    <phoneticPr fontId="4"/>
  </si>
  <si>
    <t>構音障害</t>
    <rPh sb="0" eb="4">
      <t>コウオンショウガイ</t>
    </rPh>
    <phoneticPr fontId="4"/>
  </si>
  <si>
    <t>排尿障害</t>
    <rPh sb="0" eb="2">
      <t>ハイニョウ</t>
    </rPh>
    <rPh sb="2" eb="4">
      <t>ショウガイ</t>
    </rPh>
    <phoneticPr fontId="4"/>
  </si>
  <si>
    <t>自律神経障害</t>
    <rPh sb="0" eb="2">
      <t>ジリツ</t>
    </rPh>
    <rPh sb="2" eb="4">
      <t>シンケイ</t>
    </rPh>
    <rPh sb="4" eb="6">
      <t>ショウガイ</t>
    </rPh>
    <phoneticPr fontId="4"/>
  </si>
  <si>
    <t>例1</t>
    <rPh sb="0" eb="1">
      <t>レイ</t>
    </rPh>
    <phoneticPr fontId="4"/>
  </si>
  <si>
    <t>○市△町☐丁目</t>
    <rPh sb="1" eb="2">
      <t>シ</t>
    </rPh>
    <rPh sb="3" eb="4">
      <t>チョウ</t>
    </rPh>
    <rPh sb="5" eb="7">
      <t>チョウメ</t>
    </rPh>
    <phoneticPr fontId="4"/>
  </si>
  <si>
    <t>県立Ａ病院</t>
    <rPh sb="0" eb="2">
      <t>ケンリツ</t>
    </rPh>
    <rPh sb="3" eb="5">
      <t>ビョウイン</t>
    </rPh>
    <phoneticPr fontId="4"/>
  </si>
  <si>
    <t>例2</t>
    <rPh sb="0" eb="1">
      <t>レイ</t>
    </rPh>
    <phoneticPr fontId="4"/>
  </si>
  <si>
    <t>A市B町C丁目</t>
    <rPh sb="1" eb="2">
      <t>シ</t>
    </rPh>
    <rPh sb="3" eb="4">
      <t>チョウ</t>
    </rPh>
    <rPh sb="5" eb="7">
      <t>チョウメ</t>
    </rPh>
    <phoneticPr fontId="4"/>
  </si>
  <si>
    <t>Ｂ大学病院</t>
    <rPh sb="1" eb="3">
      <t>ダイガク</t>
    </rPh>
    <rPh sb="3" eb="5">
      <t>ビョウイン</t>
    </rPh>
    <phoneticPr fontId="4"/>
  </si>
  <si>
    <t>Ａｽﾃｰｼｮﾝ
（日中のみ）</t>
    <rPh sb="9" eb="11">
      <t>ニッチュウ</t>
    </rPh>
    <phoneticPr fontId="4"/>
  </si>
  <si>
    <t>Ａ病院</t>
    <rPh sb="1" eb="3">
      <t>ビョウイン</t>
    </rPh>
    <phoneticPr fontId="4"/>
  </si>
  <si>
    <t>ｽﾃｰｼｮﾝと○年△月連絡をとる</t>
    <rPh sb="8" eb="9">
      <t>ネン</t>
    </rPh>
    <rPh sb="10" eb="11">
      <t>ツキ</t>
    </rPh>
    <rPh sb="11" eb="13">
      <t>レンラク</t>
    </rPh>
    <phoneticPr fontId="4"/>
  </si>
  <si>
    <t>1 管轄地域</t>
  </si>
  <si>
    <t>2 都道府県全体</t>
  </si>
  <si>
    <t>実施</t>
    <rPh sb="0" eb="2">
      <t>ジッシ</t>
    </rPh>
    <phoneticPr fontId="4"/>
  </si>
  <si>
    <t>件</t>
    <rPh sb="0" eb="1">
      <t>ケン</t>
    </rPh>
    <phoneticPr fontId="4"/>
  </si>
  <si>
    <t>※１</t>
    <phoneticPr fontId="4"/>
  </si>
  <si>
    <t>※２</t>
    <phoneticPr fontId="4"/>
  </si>
  <si>
    <t>管轄地域の人口</t>
    <rPh sb="0" eb="2">
      <t>カンカツ</t>
    </rPh>
    <rPh sb="2" eb="4">
      <t>チイキ</t>
    </rPh>
    <rPh sb="5" eb="7">
      <t>ジンコウ</t>
    </rPh>
    <phoneticPr fontId="4"/>
  </si>
  <si>
    <t>計</t>
    <rPh sb="0" eb="1">
      <t>ケイ</t>
    </rPh>
    <phoneticPr fontId="4"/>
  </si>
  <si>
    <t>１０万人あたり</t>
    <rPh sb="2" eb="4">
      <t>マンニン</t>
    </rPh>
    <phoneticPr fontId="4"/>
  </si>
  <si>
    <t>専門診療
の確保</t>
    <rPh sb="0" eb="2">
      <t>センモン</t>
    </rPh>
    <rPh sb="2" eb="4">
      <t>シンリョウ</t>
    </rPh>
    <rPh sb="6" eb="8">
      <t>カクホ</t>
    </rPh>
    <phoneticPr fontId="4"/>
  </si>
  <si>
    <t>日常診療
の確保</t>
    <rPh sb="0" eb="2">
      <t>ニチジョウ</t>
    </rPh>
    <rPh sb="2" eb="4">
      <t>シンリョウ</t>
    </rPh>
    <rPh sb="6" eb="8">
      <t>カクホ</t>
    </rPh>
    <phoneticPr fontId="4"/>
  </si>
  <si>
    <t>入院
・
入所</t>
    <rPh sb="0" eb="2">
      <t>ニュウイン</t>
    </rPh>
    <rPh sb="5" eb="7">
      <t>ニュウショ</t>
    </rPh>
    <phoneticPr fontId="4"/>
  </si>
  <si>
    <t>在宅</t>
    <rPh sb="0" eb="2">
      <t>ザイタク</t>
    </rPh>
    <phoneticPr fontId="4"/>
  </si>
  <si>
    <t>訪問看護
の確保</t>
    <rPh sb="0" eb="2">
      <t>ホウモン</t>
    </rPh>
    <rPh sb="2" eb="4">
      <t>カンゴ</t>
    </rPh>
    <rPh sb="6" eb="8">
      <t>カクホ</t>
    </rPh>
    <phoneticPr fontId="4"/>
  </si>
  <si>
    <t>定期</t>
    <rPh sb="0" eb="2">
      <t>テイキ</t>
    </rPh>
    <phoneticPr fontId="4"/>
  </si>
  <si>
    <t>緊急時</t>
    <rPh sb="0" eb="3">
      <t>キンキュウジ</t>
    </rPh>
    <phoneticPr fontId="4"/>
  </si>
  <si>
    <t>ＡＤＬ</t>
    <phoneticPr fontId="4"/>
  </si>
  <si>
    <t>○○○○</t>
    <phoneticPr fontId="4"/>
  </si>
  <si>
    <t>3</t>
    <phoneticPr fontId="4"/>
  </si>
  <si>
    <t>2</t>
    <phoneticPr fontId="4"/>
  </si>
  <si>
    <t>なし</t>
    <phoneticPr fontId="4"/>
  </si>
  <si>
    <t>△△　△</t>
    <phoneticPr fontId="4"/>
  </si>
  <si>
    <t>4</t>
    <phoneticPr fontId="4"/>
  </si>
  <si>
    <t>3</t>
    <phoneticPr fontId="4"/>
  </si>
  <si>
    <t>Ａクリニック</t>
    <phoneticPr fontId="4"/>
  </si>
  <si>
    <t>Ａｽﾃｰｼｮﾝ
Ｂｽﾃｰｼｮﾝ</t>
    <phoneticPr fontId="4"/>
  </si>
  <si>
    <t>ABC900
(O呼吸器会社）
A吸引ﾕﾆｯﾄ</t>
    <rPh sb="9" eb="12">
      <t>コキュウキ</t>
    </rPh>
    <rPh sb="12" eb="14">
      <t>カイシャ</t>
    </rPh>
    <rPh sb="17" eb="18">
      <t>キュウ</t>
    </rPh>
    <rPh sb="18" eb="19">
      <t>イン</t>
    </rPh>
    <phoneticPr fontId="4"/>
  </si>
  <si>
    <t>神経内科
専門医療機関</t>
    <rPh sb="0" eb="2">
      <t>シンケイ</t>
    </rPh>
    <rPh sb="2" eb="4">
      <t>ナイカ</t>
    </rPh>
    <rPh sb="5" eb="7">
      <t>センモン</t>
    </rPh>
    <rPh sb="7" eb="9">
      <t>イリョウ</t>
    </rPh>
    <rPh sb="9" eb="11">
      <t>キカン</t>
    </rPh>
    <phoneticPr fontId="4"/>
  </si>
  <si>
    <t>レスパイトの入院・入所機関</t>
    <rPh sb="6" eb="8">
      <t>ニュウイン</t>
    </rPh>
    <rPh sb="9" eb="11">
      <t>ニュウショ</t>
    </rPh>
    <rPh sb="11" eb="13">
      <t>キカン</t>
    </rPh>
    <phoneticPr fontId="4"/>
  </si>
  <si>
    <t>％</t>
    <phoneticPr fontId="4"/>
  </si>
  <si>
    <t>課題</t>
  </si>
  <si>
    <t>1.　有、　　0.　無</t>
    <rPh sb="3" eb="4">
      <t>アリ</t>
    </rPh>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</si>
  <si>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</si>
  <si>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</si>
  <si>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</si>
  <si>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</si>
  <si>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</si>
  <si>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</si>
  <si>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</si>
  <si>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</si>
  <si>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</si>
  <si>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</si>
  <si>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</si>
  <si>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</si>
  <si>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</si>
  <si>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</si>
  <si>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AA</t>
    <phoneticPr fontId="4"/>
  </si>
  <si>
    <t>AB</t>
    <phoneticPr fontId="4"/>
  </si>
  <si>
    <t>AC</t>
    <phoneticPr fontId="4"/>
  </si>
  <si>
    <t>AD</t>
    <phoneticPr fontId="4"/>
  </si>
  <si>
    <t>AE</t>
    <phoneticPr fontId="4"/>
  </si>
  <si>
    <t>AF</t>
    <phoneticPr fontId="4"/>
  </si>
  <si>
    <t>AG</t>
    <phoneticPr fontId="4"/>
  </si>
  <si>
    <t>※１を用いて算出</t>
  </si>
  <si>
    <t>※２を用いて算出</t>
  </si>
  <si>
    <t>人/10万人</t>
    <rPh sb="0" eb="1">
      <t>ヒト</t>
    </rPh>
    <rPh sb="4" eb="6">
      <t>マンニン</t>
    </rPh>
    <phoneticPr fontId="4"/>
  </si>
  <si>
    <t>項目</t>
    <rPh sb="0" eb="2">
      <t>コウモク</t>
    </rPh>
    <phoneticPr fontId="4"/>
  </si>
  <si>
    <t>ヵ所</t>
    <rPh sb="1" eb="2">
      <t>ショ</t>
    </rPh>
    <phoneticPr fontId="4"/>
  </si>
  <si>
    <t>管轄地域の面積</t>
    <rPh sb="0" eb="2">
      <t>カンカツ</t>
    </rPh>
    <rPh sb="2" eb="4">
      <t>チイキ</t>
    </rPh>
    <rPh sb="5" eb="7">
      <t>メンセキ</t>
    </rPh>
    <phoneticPr fontId="4"/>
  </si>
  <si>
    <t>神経内科専門医療機関</t>
    <rPh sb="0" eb="2">
      <t>シンケイ</t>
    </rPh>
    <rPh sb="2" eb="4">
      <t>ナイカ</t>
    </rPh>
    <rPh sb="4" eb="6">
      <t>センモン</t>
    </rPh>
    <rPh sb="6" eb="8">
      <t>イリョウ</t>
    </rPh>
    <rPh sb="8" eb="10">
      <t>キカン</t>
    </rPh>
    <phoneticPr fontId="4"/>
  </si>
  <si>
    <t>1.20歳未満</t>
    <rPh sb="4" eb="7">
      <t>サイミマン</t>
    </rPh>
    <phoneticPr fontId="4"/>
  </si>
  <si>
    <t>2.20～40歳未満</t>
    <rPh sb="7" eb="8">
      <t>サイ</t>
    </rPh>
    <rPh sb="8" eb="10">
      <t>ミマン</t>
    </rPh>
    <phoneticPr fontId="4"/>
  </si>
  <si>
    <t>3.40～65歳未満</t>
    <rPh sb="7" eb="10">
      <t>サイミマン</t>
    </rPh>
    <phoneticPr fontId="4"/>
  </si>
  <si>
    <t>4.65歳以上</t>
    <rPh sb="4" eb="7">
      <t>サイイジョウ</t>
    </rPh>
    <phoneticPr fontId="4"/>
  </si>
  <si>
    <t>ALS療養者</t>
    <rPh sb="3" eb="5">
      <t>リョウヨウ</t>
    </rPh>
    <rPh sb="5" eb="6">
      <t>シャ</t>
    </rPh>
    <phoneticPr fontId="4"/>
  </si>
  <si>
    <t>1.自立</t>
    <rPh sb="2" eb="4">
      <t>ジリツ</t>
    </rPh>
    <phoneticPr fontId="4"/>
  </si>
  <si>
    <t xml:space="preserve">2.一部介助
</t>
    <rPh sb="2" eb="4">
      <t>イチブ</t>
    </rPh>
    <rPh sb="4" eb="6">
      <t>カイジョ</t>
    </rPh>
    <phoneticPr fontId="4"/>
  </si>
  <si>
    <t>3.全面介助</t>
    <rPh sb="2" eb="4">
      <t>ゼンメン</t>
    </rPh>
    <rPh sb="4" eb="6">
      <t>カイジョ</t>
    </rPh>
    <phoneticPr fontId="4"/>
  </si>
  <si>
    <t>集計</t>
    <rPh sb="0" eb="1">
      <t>シュウ</t>
    </rPh>
    <rPh sb="1" eb="2">
      <t>ケイ</t>
    </rPh>
    <phoneticPr fontId="4"/>
  </si>
  <si>
    <t>1.外来</t>
    <rPh sb="2" eb="4">
      <t>ガイライ</t>
    </rPh>
    <phoneticPr fontId="4"/>
  </si>
  <si>
    <t>2.往診</t>
    <rPh sb="2" eb="4">
      <t>オウシン</t>
    </rPh>
    <phoneticPr fontId="4"/>
  </si>
  <si>
    <t>3.なし</t>
    <phoneticPr fontId="4"/>
  </si>
  <si>
    <t>ありの人数</t>
    <rPh sb="3" eb="5">
      <t>ニンズウ</t>
    </rPh>
    <phoneticPr fontId="4"/>
  </si>
  <si>
    <t>年齢区分(人）</t>
    <rPh sb="0" eb="2">
      <t>ネンレイ</t>
    </rPh>
    <rPh sb="2" eb="4">
      <t>クブン</t>
    </rPh>
    <rPh sb="5" eb="6">
      <t>ニン</t>
    </rPh>
    <phoneticPr fontId="4"/>
  </si>
  <si>
    <t>ＡＤＬ(人）</t>
    <rPh sb="4" eb="5">
      <t>ニン</t>
    </rPh>
    <phoneticPr fontId="4"/>
  </si>
  <si>
    <t>1.有
(人）</t>
    <rPh sb="2" eb="3">
      <t>アリ</t>
    </rPh>
    <rPh sb="5" eb="6">
      <t>ニン</t>
    </rPh>
    <phoneticPr fontId="4"/>
  </si>
  <si>
    <t xml:space="preserve">有/ALS数(％)
</t>
    <rPh sb="0" eb="1">
      <t>アリ</t>
    </rPh>
    <rPh sb="5" eb="6">
      <t>スウ</t>
    </rPh>
    <phoneticPr fontId="4"/>
  </si>
  <si>
    <t>定期訪問看護あり（人）</t>
    <rPh sb="0" eb="2">
      <t>テイキ</t>
    </rPh>
    <rPh sb="2" eb="4">
      <t>ホウモン</t>
    </rPh>
    <rPh sb="4" eb="6">
      <t>カンゴ</t>
    </rPh>
    <rPh sb="9" eb="10">
      <t>ヒト</t>
    </rPh>
    <phoneticPr fontId="4"/>
  </si>
  <si>
    <t>複数ST利用/ALS数(％)</t>
    <rPh sb="0" eb="2">
      <t>フクスウ</t>
    </rPh>
    <rPh sb="4" eb="6">
      <t>リヨウ</t>
    </rPh>
    <rPh sb="10" eb="11">
      <t>スウ</t>
    </rPh>
    <phoneticPr fontId="4"/>
  </si>
  <si>
    <t>複数STを利用(人）</t>
    <rPh sb="8" eb="9">
      <t>ニン</t>
    </rPh>
    <phoneticPr fontId="4"/>
  </si>
  <si>
    <t>定期訪問看護あり(人)</t>
    <rPh sb="0" eb="2">
      <t>テイキ</t>
    </rPh>
    <rPh sb="2" eb="4">
      <t>ホウモン</t>
    </rPh>
    <rPh sb="4" eb="6">
      <t>カンゴ</t>
    </rPh>
    <rPh sb="9" eb="10">
      <t>ヒト</t>
    </rPh>
    <phoneticPr fontId="4"/>
  </si>
  <si>
    <t>利用機関数</t>
    <rPh sb="0" eb="2">
      <t>リヨウ</t>
    </rPh>
    <rPh sb="2" eb="4">
      <t>キカン</t>
    </rPh>
    <rPh sb="4" eb="5">
      <t>スウ</t>
    </rPh>
    <phoneticPr fontId="4"/>
  </si>
  <si>
    <t xml:space="preserve">有/ALS数(%)
</t>
    <rPh sb="0" eb="1">
      <t>アリ</t>
    </rPh>
    <rPh sb="5" eb="6">
      <t>スウ</t>
    </rPh>
    <phoneticPr fontId="4"/>
  </si>
  <si>
    <t>回/週</t>
    <rPh sb="0" eb="1">
      <t>カイ</t>
    </rPh>
    <rPh sb="2" eb="3">
      <t>シュウ</t>
    </rPh>
    <phoneticPr fontId="4"/>
  </si>
  <si>
    <t>１０ｋｍ2あたり</t>
    <phoneticPr fontId="4"/>
  </si>
  <si>
    <t>実績ありの件数</t>
    <rPh sb="0" eb="2">
      <t>ジッセキ</t>
    </rPh>
    <rPh sb="5" eb="7">
      <t>ケンスウ</t>
    </rPh>
    <phoneticPr fontId="4"/>
  </si>
  <si>
    <t>件/10万人</t>
    <rPh sb="0" eb="1">
      <t>ケン</t>
    </rPh>
    <rPh sb="4" eb="6">
      <t>マンニン</t>
    </rPh>
    <phoneticPr fontId="4"/>
  </si>
  <si>
    <t>年齢区分</t>
    <rPh sb="0" eb="2">
      <t>ネンレイ</t>
    </rPh>
    <rPh sb="2" eb="4">
      <t>クブン</t>
    </rPh>
    <phoneticPr fontId="4"/>
  </si>
  <si>
    <t>人数</t>
    <rPh sb="0" eb="2">
      <t>ニンズウ</t>
    </rPh>
    <phoneticPr fontId="4"/>
  </si>
  <si>
    <t>有
(人）</t>
    <rPh sb="0" eb="1">
      <t>アリ</t>
    </rPh>
    <rPh sb="3" eb="4">
      <t>ニン</t>
    </rPh>
    <phoneticPr fontId="4"/>
  </si>
  <si>
    <t>要介護５</t>
    <rPh sb="0" eb="3">
      <t>ヨウカイゴ</t>
    </rPh>
    <phoneticPr fontId="4"/>
  </si>
  <si>
    <t>要介護４</t>
    <rPh sb="0" eb="3">
      <t>ヨウカイゴ</t>
    </rPh>
    <phoneticPr fontId="4"/>
  </si>
  <si>
    <t>要介護３</t>
    <rPh sb="0" eb="3">
      <t>ヨウカイゴ</t>
    </rPh>
    <phoneticPr fontId="4"/>
  </si>
  <si>
    <t>要介護２</t>
    <rPh sb="0" eb="3">
      <t>ヨウカイゴ</t>
    </rPh>
    <phoneticPr fontId="4"/>
  </si>
  <si>
    <t>要介護１</t>
    <rPh sb="0" eb="3">
      <t>ヨウカイゴ</t>
    </rPh>
    <phoneticPr fontId="4"/>
  </si>
  <si>
    <t>手帳の級数</t>
    <rPh sb="0" eb="2">
      <t>テチョウ</t>
    </rPh>
    <rPh sb="3" eb="5">
      <t>キュウスウ</t>
    </rPh>
    <phoneticPr fontId="4"/>
  </si>
  <si>
    <t>3級</t>
    <rPh sb="1" eb="2">
      <t>キュウ</t>
    </rPh>
    <phoneticPr fontId="4"/>
  </si>
  <si>
    <t>2級</t>
    <rPh sb="1" eb="2">
      <t>キュウ</t>
    </rPh>
    <phoneticPr fontId="4"/>
  </si>
  <si>
    <t>1級</t>
    <rPh sb="1" eb="2">
      <t>キュウ</t>
    </rPh>
    <phoneticPr fontId="4"/>
  </si>
  <si>
    <t>介護保険</t>
    <rPh sb="0" eb="2">
      <t>カイゴ</t>
    </rPh>
    <rPh sb="2" eb="4">
      <t>ホケン</t>
    </rPh>
    <phoneticPr fontId="4"/>
  </si>
  <si>
    <t>身体障害者手帳</t>
    <rPh sb="0" eb="2">
      <t>シンタイ</t>
    </rPh>
    <rPh sb="2" eb="5">
      <t>ショウガイシャ</t>
    </rPh>
    <rPh sb="5" eb="7">
      <t>テチョウ</t>
    </rPh>
    <phoneticPr fontId="4"/>
  </si>
  <si>
    <t>あり</t>
    <phoneticPr fontId="4"/>
  </si>
  <si>
    <t>※管轄地域の人口、面積、療養者数</t>
    <rPh sb="1" eb="3">
      <t>カンカツ</t>
    </rPh>
    <rPh sb="3" eb="5">
      <t>チイキ</t>
    </rPh>
    <rPh sb="6" eb="8">
      <t>ジンコウ</t>
    </rPh>
    <rPh sb="9" eb="11">
      <t>メンセキ</t>
    </rPh>
    <rPh sb="12" eb="14">
      <t>リョウヨウ</t>
    </rPh>
    <rPh sb="14" eb="15">
      <t>シャ</t>
    </rPh>
    <rPh sb="15" eb="16">
      <t>スウ</t>
    </rPh>
    <phoneticPr fontId="4"/>
  </si>
  <si>
    <t>ＳＣＤ</t>
    <phoneticPr fontId="4"/>
  </si>
  <si>
    <t>ＰＤ</t>
    <phoneticPr fontId="4"/>
  </si>
  <si>
    <t>ＡＬＳ</t>
    <phoneticPr fontId="4"/>
  </si>
  <si>
    <t>人数</t>
    <rPh sb="0" eb="2">
      <t>ニンズウ</t>
    </rPh>
    <phoneticPr fontId="4"/>
  </si>
  <si>
    <t>訪問看護ステーション数</t>
    <rPh sb="0" eb="4">
      <t>ホウ</t>
    </rPh>
    <rPh sb="10" eb="11">
      <t>スウ</t>
    </rPh>
    <phoneticPr fontId="4"/>
  </si>
  <si>
    <t>人口</t>
    <rPh sb="0" eb="2">
      <t>ジンコウ</t>
    </rPh>
    <phoneticPr fontId="4"/>
  </si>
  <si>
    <t>地　区</t>
    <rPh sb="0" eb="1">
      <t>チ</t>
    </rPh>
    <rPh sb="2" eb="3">
      <t>ク</t>
    </rPh>
    <phoneticPr fontId="4"/>
  </si>
  <si>
    <t>面積</t>
    <rPh sb="0" eb="2">
      <t>メンセキ</t>
    </rPh>
    <phoneticPr fontId="4"/>
  </si>
  <si>
    <t>人口密度</t>
    <rPh sb="0" eb="2">
      <t>ジンコウ</t>
    </rPh>
    <rPh sb="2" eb="4">
      <t>ミツド</t>
    </rPh>
    <phoneticPr fontId="4"/>
  </si>
  <si>
    <t>（人）</t>
    <rPh sb="1" eb="2">
      <t>ニン</t>
    </rPh>
    <phoneticPr fontId="4"/>
  </si>
  <si>
    <t>(人/10万人）</t>
    <rPh sb="1" eb="2">
      <t>ヒト</t>
    </rPh>
    <rPh sb="5" eb="7">
      <t>マンニン</t>
    </rPh>
    <phoneticPr fontId="4"/>
  </si>
  <si>
    <t>（ヶ所）</t>
    <rPh sb="2" eb="3">
      <t>ショ</t>
    </rPh>
    <phoneticPr fontId="4"/>
  </si>
  <si>
    <t>(ヶ所/10万人）</t>
    <rPh sb="6" eb="8">
      <t>マンニン</t>
    </rPh>
    <phoneticPr fontId="4"/>
  </si>
  <si>
    <t>在宅療養者数</t>
    <rPh sb="0" eb="2">
      <t>ザイタク</t>
    </rPh>
    <rPh sb="2" eb="5">
      <t>リョウヨウシャ</t>
    </rPh>
    <rPh sb="5" eb="6">
      <t>スウ</t>
    </rPh>
    <phoneticPr fontId="4"/>
  </si>
  <si>
    <t>在宅人工呼吸
療養者数</t>
    <rPh sb="0" eb="2">
      <t>ザイタク</t>
    </rPh>
    <rPh sb="2" eb="4">
      <t>ジンコウ</t>
    </rPh>
    <rPh sb="4" eb="6">
      <t>コキュウ</t>
    </rPh>
    <rPh sb="7" eb="10">
      <t>リョ</t>
    </rPh>
    <rPh sb="10" eb="11">
      <t>スウ</t>
    </rPh>
    <phoneticPr fontId="4"/>
  </si>
  <si>
    <t>(人/100k㎡）</t>
    <rPh sb="1" eb="2">
      <t>ヒト</t>
    </rPh>
    <phoneticPr fontId="4"/>
  </si>
  <si>
    <t>(ヶ所/100k㎡）</t>
    <phoneticPr fontId="4"/>
  </si>
  <si>
    <t>平均的な1ヶ月の実利用者数</t>
    <rPh sb="0" eb="3">
      <t>ヘイキンテキ</t>
    </rPh>
    <rPh sb="6" eb="7">
      <t>ゲツ</t>
    </rPh>
    <rPh sb="8" eb="9">
      <t>ジツ</t>
    </rPh>
    <rPh sb="9" eb="11">
      <t>リヨウ</t>
    </rPh>
    <rPh sb="11" eb="12">
      <t>シャ</t>
    </rPh>
    <rPh sb="12" eb="13">
      <t>カズ</t>
    </rPh>
    <phoneticPr fontId="4"/>
  </si>
  <si>
    <t>件</t>
    <rPh sb="0" eb="1">
      <t>ケン</t>
    </rPh>
    <phoneticPr fontId="4"/>
  </si>
  <si>
    <t>特定症状</t>
    <rPh sb="0" eb="2">
      <t>トクテイ</t>
    </rPh>
    <rPh sb="2" eb="4">
      <t>ショウジョウ</t>
    </rPh>
    <phoneticPr fontId="4"/>
  </si>
  <si>
    <t>要支援1</t>
    <rPh sb="0" eb="3">
      <t>ヨウシエン</t>
    </rPh>
    <phoneticPr fontId="4"/>
  </si>
  <si>
    <t>要支援2</t>
    <rPh sb="0" eb="3">
      <t>ヨウシエン</t>
    </rPh>
    <phoneticPr fontId="4"/>
  </si>
  <si>
    <t>要介護2</t>
    <rPh sb="0" eb="3">
      <t>ヨウカイゴ</t>
    </rPh>
    <phoneticPr fontId="4"/>
  </si>
  <si>
    <t>要支援１</t>
    <rPh sb="0" eb="3">
      <t>ヨウシエン</t>
    </rPh>
    <phoneticPr fontId="4"/>
  </si>
  <si>
    <t>要支援２</t>
    <rPh sb="0" eb="3">
      <t>ヨウシエン</t>
    </rPh>
    <phoneticPr fontId="4"/>
  </si>
  <si>
    <t>要介護4</t>
    <rPh sb="0" eb="3">
      <t>ヨウカイゴ</t>
    </rPh>
    <phoneticPr fontId="4"/>
  </si>
  <si>
    <t>要介護5</t>
    <rPh sb="0" eb="3">
      <t>ヨウカイゴ</t>
    </rPh>
    <phoneticPr fontId="4"/>
  </si>
  <si>
    <t>％</t>
  </si>
  <si>
    <t>％</t>
    <phoneticPr fontId="4"/>
  </si>
  <si>
    <t>障害者総合支援法区分</t>
    <rPh sb="0" eb="3">
      <t>ショウガイシャ</t>
    </rPh>
    <rPh sb="3" eb="5">
      <t>ソウゴウ</t>
    </rPh>
    <rPh sb="5" eb="7">
      <t>シエン</t>
    </rPh>
    <rPh sb="7" eb="8">
      <t>ホウ</t>
    </rPh>
    <rPh sb="8" eb="10">
      <t>クブン</t>
    </rPh>
    <phoneticPr fontId="4"/>
  </si>
  <si>
    <t>障害者総合支援法による訪問介護利用者数</t>
    <rPh sb="0" eb="3">
      <t>ショウガイシャ</t>
    </rPh>
    <rPh sb="3" eb="8">
      <t>ソウゴウシエンホウ</t>
    </rPh>
    <rPh sb="11" eb="13">
      <t>ホウモン</t>
    </rPh>
    <rPh sb="13" eb="15">
      <t>カイゴ</t>
    </rPh>
    <rPh sb="15" eb="17">
      <t>リヨウ</t>
    </rPh>
    <rPh sb="17" eb="18">
      <t>シャ</t>
    </rPh>
    <rPh sb="18" eb="19">
      <t>スウ</t>
    </rPh>
    <phoneticPr fontId="4"/>
  </si>
  <si>
    <t>最終把握時期</t>
    <rPh sb="0" eb="2">
      <t>サイシュウ</t>
    </rPh>
    <rPh sb="2" eb="4">
      <t>ハアク</t>
    </rPh>
    <rPh sb="4" eb="6">
      <t>ジキ</t>
    </rPh>
    <phoneticPr fontId="4"/>
  </si>
  <si>
    <t>使用医療機器</t>
    <rPh sb="0" eb="2">
      <t>シヨウ</t>
    </rPh>
    <rPh sb="2" eb="4">
      <t>イリョウ</t>
    </rPh>
    <rPh sb="4" eb="6">
      <t>キキ</t>
    </rPh>
    <phoneticPr fontId="4"/>
  </si>
  <si>
    <t>在宅での
レスパイト
(滞在型、通所など)</t>
    <rPh sb="0" eb="2">
      <t>ザイタク</t>
    </rPh>
    <rPh sb="12" eb="15">
      <t>タイザイガタ</t>
    </rPh>
    <rPh sb="16" eb="18">
      <t>ツウショ</t>
    </rPh>
    <phoneticPr fontId="4"/>
  </si>
  <si>
    <t>入力しない</t>
    <phoneticPr fontId="4"/>
  </si>
  <si>
    <t>有/人工呼吸器使用ALS療養者数</t>
    <rPh sb="0" eb="1">
      <t>アリ</t>
    </rPh>
    <rPh sb="2" eb="4">
      <t>ジンコウ</t>
    </rPh>
    <rPh sb="4" eb="7">
      <t>コキュウキ</t>
    </rPh>
    <rPh sb="7" eb="9">
      <t>シヨウ</t>
    </rPh>
    <rPh sb="12" eb="15">
      <t>リョウヨウシャ</t>
    </rPh>
    <rPh sb="15" eb="16">
      <t>スウ</t>
    </rPh>
    <phoneticPr fontId="4"/>
  </si>
  <si>
    <t>在宅療養支援計画策定・評価事業</t>
    <rPh sb="0" eb="2">
      <t>ザイタク</t>
    </rPh>
    <rPh sb="2" eb="4">
      <t>リョウヨウ</t>
    </rPh>
    <rPh sb="4" eb="6">
      <t>シエン</t>
    </rPh>
    <rPh sb="6" eb="8">
      <t>ケイカク</t>
    </rPh>
    <rPh sb="8" eb="10">
      <t>サクテイ</t>
    </rPh>
    <rPh sb="11" eb="13">
      <t>ヒョウカ</t>
    </rPh>
    <rPh sb="13" eb="15">
      <t>ジギョウ</t>
    </rPh>
    <phoneticPr fontId="4"/>
  </si>
  <si>
    <t>医療相談事業</t>
    <rPh sb="0" eb="2">
      <t>イリョウ</t>
    </rPh>
    <rPh sb="2" eb="4">
      <t>ソウダン</t>
    </rPh>
    <rPh sb="4" eb="6">
      <t>ジギョウ</t>
    </rPh>
    <phoneticPr fontId="4"/>
  </si>
  <si>
    <t>評価</t>
    <rPh sb="0" eb="2">
      <t>ヒョウカ</t>
    </rPh>
    <phoneticPr fontId="4"/>
  </si>
  <si>
    <t>総合評価および優先すべき課題</t>
    <rPh sb="0" eb="2">
      <t>ソウゴウ</t>
    </rPh>
    <rPh sb="2" eb="4">
      <t>ヒョウカ</t>
    </rPh>
    <rPh sb="7" eb="9">
      <t>ユウセン</t>
    </rPh>
    <rPh sb="12" eb="14">
      <t>カダイ</t>
    </rPh>
    <phoneticPr fontId="4"/>
  </si>
  <si>
    <t>回/週</t>
    <rPh sb="0" eb="1">
      <t>カイ</t>
    </rPh>
    <rPh sb="2" eb="3">
      <t>シュウ</t>
    </rPh>
    <phoneticPr fontId="4"/>
  </si>
  <si>
    <t>訪問看護ステーション
からの訪問看護</t>
    <rPh sb="0" eb="2">
      <t>ホウモン</t>
    </rPh>
    <rPh sb="2" eb="4">
      <t>カンゴ</t>
    </rPh>
    <rPh sb="14" eb="16">
      <t>ホウモン</t>
    </rPh>
    <rPh sb="16" eb="18">
      <t>カンゴ</t>
    </rPh>
    <phoneticPr fontId="4"/>
  </si>
  <si>
    <t>20歳未満</t>
    <rPh sb="2" eb="5">
      <t>サイミマン</t>
    </rPh>
    <phoneticPr fontId="4"/>
  </si>
  <si>
    <t>65歳以上</t>
    <rPh sb="2" eb="5">
      <t>サイイジョウ</t>
    </rPh>
    <phoneticPr fontId="4"/>
  </si>
  <si>
    <t>自立</t>
    <rPh sb="0" eb="2">
      <t>ジリツ</t>
    </rPh>
    <phoneticPr fontId="4"/>
  </si>
  <si>
    <t>一部介助</t>
    <rPh sb="0" eb="2">
      <t>イチブ</t>
    </rPh>
    <rPh sb="2" eb="4">
      <t>カイジョ</t>
    </rPh>
    <phoneticPr fontId="4"/>
  </si>
  <si>
    <t>全面介助</t>
    <rPh sb="0" eb="2">
      <t>ゼンメン</t>
    </rPh>
    <rPh sb="2" eb="4">
      <t>カイジョ</t>
    </rPh>
    <phoneticPr fontId="4"/>
  </si>
  <si>
    <r>
      <t>(人/Km</t>
    </r>
    <r>
      <rPr>
        <vertAlign val="superscript"/>
        <sz val="11"/>
        <rFont val="Meiryo UI"/>
        <family val="3"/>
      </rPr>
      <t>2</t>
    </r>
    <r>
      <rPr>
        <sz val="11"/>
        <rFont val="Meiryo UI"/>
        <family val="3"/>
      </rPr>
      <t>)</t>
    </r>
    <rPh sb="1" eb="2">
      <t>ニン</t>
    </rPh>
    <phoneticPr fontId="4"/>
  </si>
  <si>
    <t>（人/10万人）</t>
    <rPh sb="1" eb="2">
      <t>ニン</t>
    </rPh>
    <rPh sb="5" eb="6">
      <t>マン</t>
    </rPh>
    <rPh sb="6" eb="7">
      <t>ニン</t>
    </rPh>
    <phoneticPr fontId="4"/>
  </si>
  <si>
    <t>人口10万人あたりの看護師の常勤換算人数</t>
    <rPh sb="0" eb="2">
      <t>ジンコウ</t>
    </rPh>
    <rPh sb="4" eb="5">
      <t>マン</t>
    </rPh>
    <rPh sb="5" eb="6">
      <t>ニン</t>
    </rPh>
    <rPh sb="10" eb="13">
      <t>カンゴシ</t>
    </rPh>
    <rPh sb="14" eb="16">
      <t>ジョウキン</t>
    </rPh>
    <rPh sb="16" eb="18">
      <t>カンサン</t>
    </rPh>
    <rPh sb="18" eb="20">
      <t>ニンズウ</t>
    </rPh>
    <phoneticPr fontId="4"/>
  </si>
  <si>
    <t>外来</t>
    <rPh sb="0" eb="2">
      <t>ガイライ</t>
    </rPh>
    <phoneticPr fontId="4"/>
  </si>
  <si>
    <t>看護師の
常勤換算人数</t>
    <rPh sb="0" eb="2">
      <t>カンゴ</t>
    </rPh>
    <rPh sb="2" eb="3">
      <t>シ</t>
    </rPh>
    <rPh sb="5" eb="7">
      <t>ジョウキン</t>
    </rPh>
    <rPh sb="7" eb="9">
      <t>カンザン</t>
    </rPh>
    <rPh sb="9" eb="11">
      <t>ニンズウ</t>
    </rPh>
    <phoneticPr fontId="4"/>
  </si>
  <si>
    <t>・身体障害者手帳</t>
    <rPh sb="1" eb="3">
      <t>シンタイ</t>
    </rPh>
    <rPh sb="3" eb="6">
      <t>ショウガイシャ</t>
    </rPh>
    <rPh sb="6" eb="8">
      <t>テチョウ</t>
    </rPh>
    <phoneticPr fontId="4"/>
  </si>
  <si>
    <t>・介護保険</t>
    <rPh sb="1" eb="3">
      <t>カイゴ</t>
    </rPh>
    <rPh sb="3" eb="5">
      <t>ホケン</t>
    </rPh>
    <phoneticPr fontId="4"/>
  </si>
  <si>
    <t>介護保険あり</t>
    <rPh sb="0" eb="2">
      <t>カイゴ</t>
    </rPh>
    <rPh sb="2" eb="4">
      <t>ホケン</t>
    </rPh>
    <phoneticPr fontId="4"/>
  </si>
  <si>
    <t>※特記のない％はすべて在宅ALS療養者中の割合</t>
    <rPh sb="1" eb="3">
      <t>トッキ</t>
    </rPh>
    <rPh sb="11" eb="13">
      <t>ザイタク</t>
    </rPh>
    <rPh sb="16" eb="19">
      <t>リョウヨウシャ</t>
    </rPh>
    <rPh sb="19" eb="20">
      <t>チュウ</t>
    </rPh>
    <rPh sb="21" eb="23">
      <t>ワリアイ</t>
    </rPh>
    <phoneticPr fontId="4"/>
  </si>
  <si>
    <t>区分なし</t>
    <rPh sb="0" eb="2">
      <t>クブン</t>
    </rPh>
    <phoneticPr fontId="4"/>
  </si>
  <si>
    <t>受け入れ可能の件数</t>
    <rPh sb="0" eb="1">
      <t>ウ</t>
    </rPh>
    <rPh sb="2" eb="3">
      <t>イ</t>
    </rPh>
    <rPh sb="4" eb="6">
      <t>カノウ</t>
    </rPh>
    <rPh sb="7" eb="9">
      <t>ケンスウ</t>
    </rPh>
    <phoneticPr fontId="4"/>
  </si>
  <si>
    <t>課題</t>
    <rPh sb="0" eb="2">
      <t>カダイ</t>
    </rPh>
    <phoneticPr fontId="4"/>
  </si>
  <si>
    <t>対応体制加算あり</t>
    <rPh sb="0" eb="2">
      <t>タイオウ</t>
    </rPh>
    <rPh sb="2" eb="4">
      <t>タイセイ</t>
    </rPh>
    <rPh sb="4" eb="6">
      <t>カサン</t>
    </rPh>
    <phoneticPr fontId="4"/>
  </si>
  <si>
    <t>ALS患者</t>
    <rPh sb="3" eb="5">
      <t>カンジャ</t>
    </rPh>
    <phoneticPr fontId="4"/>
  </si>
  <si>
    <t>件数</t>
    <rPh sb="0" eb="2">
      <t>ケンスウ</t>
    </rPh>
    <phoneticPr fontId="4"/>
  </si>
  <si>
    <t>可能(件)</t>
    <rPh sb="0" eb="2">
      <t>カノウ</t>
    </rPh>
    <phoneticPr fontId="4"/>
  </si>
  <si>
    <t>検討可(件)</t>
    <rPh sb="0" eb="2">
      <t>ケントウ</t>
    </rPh>
    <rPh sb="2" eb="3">
      <t>カ</t>
    </rPh>
    <phoneticPr fontId="4"/>
  </si>
  <si>
    <t>　</t>
    <phoneticPr fontId="4"/>
  </si>
  <si>
    <t>訪問看護
ステーション</t>
    <rPh sb="0" eb="2">
      <t>ホウモン</t>
    </rPh>
    <rPh sb="2" eb="4">
      <t>カンゴ</t>
    </rPh>
    <phoneticPr fontId="4"/>
  </si>
  <si>
    <r>
      <t>(Km</t>
    </r>
    <r>
      <rPr>
        <vertAlign val="superscript"/>
        <sz val="11"/>
        <rFont val="Meiryo UI"/>
        <family val="3"/>
      </rPr>
      <t>2</t>
    </r>
    <r>
      <rPr>
        <sz val="11"/>
        <rFont val="Meiryo UI"/>
        <family val="3"/>
      </rPr>
      <t>)</t>
    </r>
    <phoneticPr fontId="4"/>
  </si>
  <si>
    <t>A．管轄地域の概況</t>
    <rPh sb="2" eb="4">
      <t>カンカツ</t>
    </rPh>
    <rPh sb="4" eb="6">
      <t>チイキ</t>
    </rPh>
    <rPh sb="7" eb="9">
      <t>ガイキョウ</t>
    </rPh>
    <phoneticPr fontId="4"/>
  </si>
  <si>
    <t>(１)訪問看護ステーション</t>
    <rPh sb="3" eb="5">
      <t>ホウモン</t>
    </rPh>
    <rPh sb="5" eb="7">
      <t>カンゴ</t>
    </rPh>
    <phoneticPr fontId="4"/>
  </si>
  <si>
    <t>(２)所在地</t>
    <rPh sb="3" eb="6">
      <t>ショザイチ</t>
    </rPh>
    <phoneticPr fontId="4"/>
  </si>
  <si>
    <t>(3)看護師の
常勤換算</t>
    <rPh sb="3" eb="5">
      <t>カンゴ</t>
    </rPh>
    <rPh sb="5" eb="6">
      <t>シ</t>
    </rPh>
    <rPh sb="8" eb="10">
      <t>ジョウキン</t>
    </rPh>
    <rPh sb="10" eb="12">
      <t>カンサン</t>
    </rPh>
    <phoneticPr fontId="4"/>
  </si>
  <si>
    <t>(4)平均的な1ヶ月の実利用者数</t>
    <rPh sb="3" eb="6">
      <t>ヘイキンテキ</t>
    </rPh>
    <rPh sb="9" eb="10">
      <t>ゲツ</t>
    </rPh>
    <rPh sb="11" eb="12">
      <t>ジツ</t>
    </rPh>
    <rPh sb="12" eb="14">
      <t>リヨウ</t>
    </rPh>
    <rPh sb="14" eb="15">
      <t>シャ</t>
    </rPh>
    <rPh sb="15" eb="16">
      <t>カズ</t>
    </rPh>
    <phoneticPr fontId="4"/>
  </si>
  <si>
    <t>（5)左記のうち医療保険利用者数</t>
    <rPh sb="3" eb="5">
      <t>サキ</t>
    </rPh>
    <rPh sb="8" eb="10">
      <t>イリョウ</t>
    </rPh>
    <rPh sb="10" eb="12">
      <t>ホケン</t>
    </rPh>
    <rPh sb="12" eb="14">
      <t>リヨウ</t>
    </rPh>
    <rPh sb="14" eb="15">
      <t>シャ</t>
    </rPh>
    <rPh sb="15" eb="16">
      <t>スウ</t>
    </rPh>
    <phoneticPr fontId="4"/>
  </si>
  <si>
    <t>障害者総合支援法に
よる居宅介護</t>
    <rPh sb="0" eb="3">
      <t>ショウガイシャ</t>
    </rPh>
    <rPh sb="3" eb="5">
      <t>ソウゴウ</t>
    </rPh>
    <rPh sb="5" eb="7">
      <t>シエン</t>
    </rPh>
    <rPh sb="7" eb="8">
      <t>ホウ</t>
    </rPh>
    <rPh sb="12" eb="14">
      <t>キョタク</t>
    </rPh>
    <rPh sb="14" eb="16">
      <t>カイゴ</t>
    </rPh>
    <phoneticPr fontId="4"/>
  </si>
  <si>
    <t>障害者総合
支援法による
居宅介護</t>
    <rPh sb="0" eb="3">
      <t>ショウガイシャ</t>
    </rPh>
    <rPh sb="3" eb="5">
      <t>ソウゴウ</t>
    </rPh>
    <rPh sb="6" eb="8">
      <t>シエン</t>
    </rPh>
    <rPh sb="8" eb="9">
      <t>ホウ</t>
    </rPh>
    <rPh sb="13" eb="15">
      <t>キョタク</t>
    </rPh>
    <rPh sb="15" eb="17">
      <t>カイゴ</t>
    </rPh>
    <phoneticPr fontId="4"/>
  </si>
  <si>
    <t>人</t>
    <rPh sb="0" eb="1">
      <t>ニン</t>
    </rPh>
    <phoneticPr fontId="6"/>
  </si>
  <si>
    <t>訪問相談員育成事業</t>
    <rPh sb="0" eb="2">
      <t>ホウモン</t>
    </rPh>
    <rPh sb="2" eb="4">
      <t>ソウダン</t>
    </rPh>
    <rPh sb="4" eb="5">
      <t>イン</t>
    </rPh>
    <rPh sb="5" eb="7">
      <t>イクセイ</t>
    </rPh>
    <rPh sb="7" eb="9">
      <t>ジギョウ</t>
    </rPh>
    <phoneticPr fontId="4"/>
  </si>
  <si>
    <t>訪問相談・指導事業</t>
    <phoneticPr fontId="4"/>
  </si>
  <si>
    <t>在宅人工呼吸器使用患者支援事業(訪問看護)</t>
    <rPh sb="16" eb="18">
      <t>ホウモン</t>
    </rPh>
    <rPh sb="18" eb="20">
      <t>カンゴ</t>
    </rPh>
    <phoneticPr fontId="4"/>
  </si>
  <si>
    <t>在宅人工呼吸器使用患者支援事業
(訪問看護)</t>
    <rPh sb="17" eb="19">
      <t>ホウモン</t>
    </rPh>
    <rPh sb="19" eb="21">
      <t>カンゴ</t>
    </rPh>
    <phoneticPr fontId="4"/>
  </si>
  <si>
    <t>ヶ所</t>
    <rPh sb="1" eb="2">
      <t>ショ</t>
    </rPh>
    <phoneticPr fontId="4"/>
  </si>
  <si>
    <t>在宅人工呼吸器使用患者支援事業(訪問看護)</t>
    <rPh sb="0" eb="2">
      <t>ザイタク</t>
    </rPh>
    <rPh sb="2" eb="4">
      <t>ジンコウ</t>
    </rPh>
    <rPh sb="4" eb="6">
      <t>コキュウ</t>
    </rPh>
    <rPh sb="6" eb="7">
      <t>キ</t>
    </rPh>
    <rPh sb="7" eb="9">
      <t>シヨウ</t>
    </rPh>
    <rPh sb="9" eb="11">
      <t>カンジャ</t>
    </rPh>
    <rPh sb="11" eb="13">
      <t>シエン</t>
    </rPh>
    <rPh sb="13" eb="15">
      <t>ジギョウ</t>
    </rPh>
    <rPh sb="16" eb="18">
      <t>ホウモン</t>
    </rPh>
    <rPh sb="18" eb="20">
      <t>カンゴ</t>
    </rPh>
    <phoneticPr fontId="4"/>
  </si>
  <si>
    <t>％</t>
    <phoneticPr fontId="4"/>
  </si>
  <si>
    <t>都道府県内</t>
    <rPh sb="0" eb="4">
      <t>トドウフケン</t>
    </rPh>
    <rPh sb="4" eb="5">
      <t>ナイ</t>
    </rPh>
    <phoneticPr fontId="4"/>
  </si>
  <si>
    <t>事業の概要と評価</t>
    <rPh sb="0" eb="2">
      <t>ジギョウ</t>
    </rPh>
    <rPh sb="3" eb="5">
      <t>ガイヨウ</t>
    </rPh>
    <rPh sb="6" eb="8">
      <t>ヒョウカ</t>
    </rPh>
    <phoneticPr fontId="4"/>
  </si>
  <si>
    <t>在宅療養支援診療所</t>
    <rPh sb="0" eb="2">
      <t>ザイタク</t>
    </rPh>
    <rPh sb="2" eb="4">
      <t>リョウヨウ</t>
    </rPh>
    <rPh sb="4" eb="6">
      <t>シエン</t>
    </rPh>
    <rPh sb="6" eb="9">
      <t>シンリョウジョ</t>
    </rPh>
    <phoneticPr fontId="4"/>
  </si>
  <si>
    <t>管内</t>
    <rPh sb="0" eb="2">
      <t>カンナイ</t>
    </rPh>
    <phoneticPr fontId="4"/>
  </si>
  <si>
    <t>一時入院事業</t>
    <rPh sb="0" eb="2">
      <t>イチジ</t>
    </rPh>
    <rPh sb="2" eb="4">
      <t>ニュウイン</t>
    </rPh>
    <rPh sb="4" eb="6">
      <t>ジギョウ</t>
    </rPh>
    <phoneticPr fontId="4"/>
  </si>
  <si>
    <t>在宅レスパイト事業
(R3～)</t>
    <rPh sb="0" eb="2">
      <t>ザイタク</t>
    </rPh>
    <rPh sb="7" eb="9">
      <t>ジギョウ</t>
    </rPh>
    <phoneticPr fontId="4"/>
  </si>
  <si>
    <t>【都道府県、市区町村の独自事業】</t>
    <phoneticPr fontId="4"/>
  </si>
  <si>
    <t>1.あり
0.なし</t>
    <phoneticPr fontId="4"/>
  </si>
  <si>
    <t>1.あり,0.なし</t>
  </si>
  <si>
    <t>1.あり,0.なし</t>
    <phoneticPr fontId="4"/>
  </si>
  <si>
    <t>2.可能、
1.検討可、
0.不可能、</t>
    <phoneticPr fontId="4"/>
  </si>
  <si>
    <t>(7)24時間対応体制加算の届出</t>
    <rPh sb="5" eb="7">
      <t>ジカン</t>
    </rPh>
    <rPh sb="7" eb="9">
      <t>タイオウ</t>
    </rPh>
    <rPh sb="9" eb="11">
      <t>タイセイ</t>
    </rPh>
    <rPh sb="11" eb="13">
      <t>カサン</t>
    </rPh>
    <rPh sb="14" eb="15">
      <t>トド</t>
    </rPh>
    <rPh sb="15" eb="16">
      <t>デ</t>
    </rPh>
    <phoneticPr fontId="4"/>
  </si>
  <si>
    <t>(8)ＡＬＳ患者の訪問看護実績</t>
    <rPh sb="6" eb="8">
      <t>カンジャ</t>
    </rPh>
    <rPh sb="11" eb="13">
      <t>カンゴ</t>
    </rPh>
    <phoneticPr fontId="4"/>
  </si>
  <si>
    <t>受け入れ検討可の件数</t>
    <rPh sb="0" eb="1">
      <t>ウ</t>
    </rPh>
    <rPh sb="2" eb="3">
      <t>イ</t>
    </rPh>
    <rPh sb="4" eb="6">
      <t>ケントウ</t>
    </rPh>
    <rPh sb="6" eb="7">
      <t>カ</t>
    </rPh>
    <rPh sb="8" eb="10">
      <t>ケンスウ</t>
    </rPh>
    <phoneticPr fontId="4"/>
  </si>
  <si>
    <t>実績ありの件数／全St.数</t>
    <rPh sb="0" eb="2">
      <t>ジッセキ</t>
    </rPh>
    <rPh sb="5" eb="7">
      <t>ケンスウ</t>
    </rPh>
    <rPh sb="8" eb="9">
      <t>ゼン</t>
    </rPh>
    <rPh sb="12" eb="13">
      <t>カズ</t>
    </rPh>
    <phoneticPr fontId="4"/>
  </si>
  <si>
    <t>実績ありの件数／
　　　　全St.数</t>
    <rPh sb="0" eb="2">
      <t>ジッセキ</t>
    </rPh>
    <rPh sb="5" eb="7">
      <t>ケンスウ</t>
    </rPh>
    <rPh sb="13" eb="14">
      <t>ゼン</t>
    </rPh>
    <rPh sb="17" eb="18">
      <t>カズ</t>
    </rPh>
    <phoneticPr fontId="4"/>
  </si>
  <si>
    <t>対応体制加算あり件数／全St.数</t>
    <rPh sb="8" eb="10">
      <t>ケンスウ</t>
    </rPh>
    <rPh sb="11" eb="12">
      <t>ゼン</t>
    </rPh>
    <rPh sb="15" eb="16">
      <t>カズ</t>
    </rPh>
    <phoneticPr fontId="4"/>
  </si>
  <si>
    <t>(10)ALS患者の今後の受入れ</t>
    <rPh sb="7" eb="9">
      <t>カンジャ</t>
    </rPh>
    <rPh sb="10" eb="12">
      <t>コンゴ</t>
    </rPh>
    <rPh sb="13" eb="14">
      <t>ウ</t>
    </rPh>
    <rPh sb="14" eb="15">
      <t>イ</t>
    </rPh>
    <phoneticPr fontId="4"/>
  </si>
  <si>
    <t>　難病特別対策推進事業</t>
    <phoneticPr fontId="4"/>
  </si>
  <si>
    <r>
      <t>件/10ｋｍ</t>
    </r>
    <r>
      <rPr>
        <vertAlign val="superscript"/>
        <sz val="11"/>
        <rFont val="ＭＳ Ｐゴシック"/>
        <family val="3"/>
        <charset val="128"/>
        <scheme val="minor"/>
      </rPr>
      <t>2</t>
    </r>
    <rPh sb="0" eb="1">
      <t>ケン</t>
    </rPh>
    <phoneticPr fontId="4"/>
  </si>
  <si>
    <r>
      <t>人/10ｋｍ</t>
    </r>
    <r>
      <rPr>
        <vertAlign val="superscript"/>
        <sz val="11"/>
        <rFont val="ＭＳ Ｐゴシック"/>
        <family val="3"/>
        <charset val="128"/>
        <scheme val="minor"/>
      </rPr>
      <t>2</t>
    </r>
    <phoneticPr fontId="4"/>
  </si>
  <si>
    <r>
      <t xml:space="preserve">事　業　名
</t>
    </r>
    <r>
      <rPr>
        <sz val="12"/>
        <rFont val="ＭＳ Ｐゴシック"/>
        <family val="3"/>
        <charset val="128"/>
        <scheme val="minor"/>
      </rPr>
      <t>〔実施主体〕</t>
    </r>
    <rPh sb="0" eb="1">
      <t>コト</t>
    </rPh>
    <rPh sb="2" eb="3">
      <t>ギョウ</t>
    </rPh>
    <rPh sb="4" eb="5">
      <t>メイ</t>
    </rPh>
    <rPh sb="7" eb="9">
      <t>ジッシ</t>
    </rPh>
    <rPh sb="9" eb="11">
      <t>シュタイ</t>
    </rPh>
    <phoneticPr fontId="4"/>
  </si>
  <si>
    <r>
      <t xml:space="preserve">在宅難病患者一時入院等事業
</t>
    </r>
    <r>
      <rPr>
        <sz val="12"/>
        <rFont val="ＭＳ Ｐゴシック"/>
        <family val="3"/>
        <charset val="128"/>
        <scheme val="minor"/>
      </rPr>
      <t>〔都道府県〕</t>
    </r>
    <rPh sb="0" eb="2">
      <t>ザイタク</t>
    </rPh>
    <rPh sb="2" eb="3">
      <t>ナン</t>
    </rPh>
    <rPh sb="3" eb="4">
      <t>ビョウ</t>
    </rPh>
    <rPh sb="4" eb="6">
      <t>カンジャ</t>
    </rPh>
    <rPh sb="6" eb="8">
      <t>イチジ</t>
    </rPh>
    <rPh sb="8" eb="10">
      <t>ニュウイン</t>
    </rPh>
    <rPh sb="10" eb="11">
      <t>トウ</t>
    </rPh>
    <rPh sb="11" eb="13">
      <t>ジギョウ</t>
    </rPh>
    <phoneticPr fontId="4"/>
  </si>
  <si>
    <r>
      <t>　療養環境整備事業</t>
    </r>
    <r>
      <rPr>
        <sz val="10"/>
        <rFont val="ＭＳ Ｐゴシック"/>
        <family val="3"/>
        <charset val="128"/>
        <scheme val="minor"/>
      </rPr>
      <t>(H27～)</t>
    </r>
    <phoneticPr fontId="4"/>
  </si>
  <si>
    <r>
      <t xml:space="preserve">難病患者等ﾎｰﾑﾍﾙﾊﾟｰ養成研修事業
</t>
    </r>
    <r>
      <rPr>
        <sz val="12"/>
        <rFont val="ＭＳ Ｐゴシック"/>
        <family val="3"/>
        <charset val="128"/>
        <scheme val="minor"/>
      </rPr>
      <t>〔都道府県・指定都市〕</t>
    </r>
    <rPh sb="0" eb="2">
      <t>ナンビョウ</t>
    </rPh>
    <rPh sb="2" eb="4">
      <t>カンジャ</t>
    </rPh>
    <rPh sb="4" eb="5">
      <t>トウ</t>
    </rPh>
    <phoneticPr fontId="4"/>
  </si>
  <si>
    <r>
      <t xml:space="preserve">在宅人工呼吸器使用患者支援事業
</t>
    </r>
    <r>
      <rPr>
        <sz val="12"/>
        <rFont val="ＭＳ Ｐゴシック"/>
        <family val="3"/>
        <charset val="128"/>
        <scheme val="minor"/>
      </rPr>
      <t>〔都道府県・指定都市〕</t>
    </r>
    <r>
      <rPr>
        <sz val="14"/>
        <rFont val="ＭＳ Ｐゴシック"/>
        <family val="3"/>
        <charset val="128"/>
        <scheme val="minor"/>
      </rPr>
      <t xml:space="preserve">
</t>
    </r>
    <r>
      <rPr>
        <sz val="12"/>
        <rFont val="ＭＳ Ｐゴシック"/>
        <family val="3"/>
        <charset val="128"/>
        <scheme val="minor"/>
      </rPr>
      <t>H26まで在宅人工呼吸器使用特定疾患患者訪問看護治療研究事業</t>
    </r>
    <rPh sb="0" eb="2">
      <t>ザイタク</t>
    </rPh>
    <rPh sb="2" eb="4">
      <t>ジンコウ</t>
    </rPh>
    <rPh sb="4" eb="6">
      <t>コキュウ</t>
    </rPh>
    <rPh sb="6" eb="7">
      <t>キ</t>
    </rPh>
    <rPh sb="7" eb="9">
      <t>シヨウ</t>
    </rPh>
    <rPh sb="9" eb="11">
      <t>カンジャ</t>
    </rPh>
    <rPh sb="11" eb="13">
      <t>シエン</t>
    </rPh>
    <rPh sb="13" eb="15">
      <t>ジギョウ</t>
    </rPh>
    <rPh sb="22" eb="24">
      <t>シテイ</t>
    </rPh>
    <rPh sb="24" eb="26">
      <t>トシ</t>
    </rPh>
    <phoneticPr fontId="4"/>
  </si>
  <si>
    <t>一週間の訪問看護の平均回数※</t>
    <rPh sb="0" eb="3">
      <t>イチシュウカン</t>
    </rPh>
    <rPh sb="4" eb="6">
      <t>ホウモン</t>
    </rPh>
    <rPh sb="6" eb="8">
      <t>カンゴ</t>
    </rPh>
    <rPh sb="9" eb="11">
      <t>ヘイキン</t>
    </rPh>
    <rPh sb="11" eb="13">
      <t>カイスウ</t>
    </rPh>
    <phoneticPr fontId="4"/>
  </si>
  <si>
    <r>
      <t>介護度　</t>
    </r>
    <r>
      <rPr>
        <sz val="8"/>
        <rFont val="Meiryo UI"/>
        <family val="3"/>
        <charset val="128"/>
      </rPr>
      <t>(％は介護保険あり中の割合）</t>
    </r>
    <rPh sb="0" eb="2">
      <t>カイゴ</t>
    </rPh>
    <rPh sb="2" eb="3">
      <t>ド</t>
    </rPh>
    <phoneticPr fontId="4"/>
  </si>
  <si>
    <r>
      <t>手帳の級数　</t>
    </r>
    <r>
      <rPr>
        <sz val="8"/>
        <rFont val="Meiryo UI"/>
        <family val="3"/>
        <charset val="128"/>
      </rPr>
      <t>(％は障害者手帳あり中の割合)</t>
    </r>
    <rPh sb="0" eb="2">
      <t>テチョウ</t>
    </rPh>
    <rPh sb="3" eb="5">
      <t>キュウスウ</t>
    </rPh>
    <phoneticPr fontId="4"/>
  </si>
  <si>
    <r>
      <t>障害支援区分　</t>
    </r>
    <r>
      <rPr>
        <sz val="8"/>
        <rFont val="Meiryo UI"/>
        <family val="3"/>
        <charset val="128"/>
      </rPr>
      <t>(％は障害者手帳あり中の割合)</t>
    </r>
    <rPh sb="0" eb="2">
      <t>ショウガイ</t>
    </rPh>
    <rPh sb="2" eb="4">
      <t>シエン</t>
    </rPh>
    <rPh sb="4" eb="6">
      <t>クブン</t>
    </rPh>
    <phoneticPr fontId="4"/>
  </si>
  <si>
    <t>24時間対応体制加算届け出あり</t>
    <rPh sb="2" eb="4">
      <t>ジカン</t>
    </rPh>
    <rPh sb="4" eb="6">
      <t>タイオウ</t>
    </rPh>
    <rPh sb="6" eb="8">
      <t>タイセイ</t>
    </rPh>
    <rPh sb="8" eb="10">
      <t>カサン</t>
    </rPh>
    <rPh sb="10" eb="11">
      <t>トド</t>
    </rPh>
    <rPh sb="12" eb="13">
      <t>デ</t>
    </rPh>
    <phoneticPr fontId="4"/>
  </si>
  <si>
    <t>ALS患者の
訪問看護実績
あり</t>
    <rPh sb="3" eb="5">
      <t>カンジャ</t>
    </rPh>
    <rPh sb="7" eb="9">
      <t>ホウモン</t>
    </rPh>
    <rPh sb="9" eb="11">
      <t>カンゴ</t>
    </rPh>
    <rPh sb="11" eb="13">
      <t>ジッセキ</t>
    </rPh>
    <phoneticPr fontId="4"/>
  </si>
  <si>
    <t>人工呼吸器使用患者の訪問看護実績あり</t>
    <rPh sb="0" eb="7">
      <t>ジンコウコキュウキシヨウ</t>
    </rPh>
    <rPh sb="7" eb="9">
      <t>カンジャ</t>
    </rPh>
    <rPh sb="10" eb="12">
      <t>ホウモン</t>
    </rPh>
    <rPh sb="12" eb="14">
      <t>カンゴ</t>
    </rPh>
    <phoneticPr fontId="4"/>
  </si>
  <si>
    <t>集計　「管轄地域の概況とＡＬＳ在宅療養者の状況」</t>
    <rPh sb="0" eb="2">
      <t>シュウケイ</t>
    </rPh>
    <rPh sb="4" eb="6">
      <t>カンカツ</t>
    </rPh>
    <rPh sb="6" eb="8">
      <t>チイキ</t>
    </rPh>
    <rPh sb="9" eb="11">
      <t>ガイキョウ</t>
    </rPh>
    <rPh sb="15" eb="17">
      <t>ザイタク</t>
    </rPh>
    <rPh sb="17" eb="19">
      <t>リョウヨウ</t>
    </rPh>
    <rPh sb="19" eb="20">
      <t>シャ</t>
    </rPh>
    <rPh sb="21" eb="23">
      <t>ジョウキョウ</t>
    </rPh>
    <phoneticPr fontId="4"/>
  </si>
  <si>
    <t>訪問数を増加する余裕あり</t>
    <rPh sb="0" eb="2">
      <t>ホウモン</t>
    </rPh>
    <rPh sb="2" eb="3">
      <t>スウ</t>
    </rPh>
    <rPh sb="4" eb="6">
      <t>ゾウカ</t>
    </rPh>
    <rPh sb="8" eb="10">
      <t>ヨユウ</t>
    </rPh>
    <phoneticPr fontId="4"/>
  </si>
  <si>
    <t>B．ＡＬＳ在宅療養者の状況</t>
    <rPh sb="5" eb="7">
      <t>ザイタク</t>
    </rPh>
    <rPh sb="7" eb="9">
      <t>リョウヨウ</t>
    </rPh>
    <rPh sb="9" eb="10">
      <t>シャ</t>
    </rPh>
    <rPh sb="11" eb="13">
      <t>ジョウキョウ</t>
    </rPh>
    <phoneticPr fontId="4"/>
  </si>
  <si>
    <t>・身体状況</t>
    <rPh sb="1" eb="3">
      <t>シンタイ</t>
    </rPh>
    <rPh sb="3" eb="5">
      <t>ジョウキョウ</t>
    </rPh>
    <phoneticPr fontId="4"/>
  </si>
  <si>
    <t>在宅</t>
    <phoneticPr fontId="4"/>
  </si>
  <si>
    <t>レスパイト</t>
    <phoneticPr fontId="4"/>
  </si>
  <si>
    <t>入院・入所</t>
    <phoneticPr fontId="4"/>
  </si>
  <si>
    <t>認定者数</t>
    <rPh sb="0" eb="4">
      <t>ニンテイシャスウ</t>
    </rPh>
    <phoneticPr fontId="4"/>
  </si>
  <si>
    <t>(人)</t>
    <rPh sb="1" eb="2">
      <t>ニン</t>
    </rPh>
    <phoneticPr fontId="4"/>
  </si>
  <si>
    <t>20～40歳未満</t>
    <rPh sb="5" eb="6">
      <t>サイ</t>
    </rPh>
    <rPh sb="6" eb="8">
      <t>ミマン</t>
    </rPh>
    <phoneticPr fontId="4"/>
  </si>
  <si>
    <t>40～65歳未満</t>
    <rPh sb="5" eb="8">
      <t>サイミマン</t>
    </rPh>
    <phoneticPr fontId="4"/>
  </si>
  <si>
    <t>↑在宅人工呼吸器使用ALS療養者中の割合</t>
    <rPh sb="1" eb="3">
      <t>ザイタク</t>
    </rPh>
    <rPh sb="3" eb="5">
      <t>ジンコウ</t>
    </rPh>
    <rPh sb="5" eb="8">
      <t>コキュウキ</t>
    </rPh>
    <rPh sb="8" eb="10">
      <t>シヨウ</t>
    </rPh>
    <rPh sb="13" eb="16">
      <t>リョウヨウシャ</t>
    </rPh>
    <rPh sb="16" eb="17">
      <t>チュウ</t>
    </rPh>
    <rPh sb="18" eb="20">
      <t>ワリアイ</t>
    </rPh>
    <phoneticPr fontId="4"/>
  </si>
  <si>
    <t>今後の
受け入れ</t>
    <rPh sb="0" eb="2">
      <t>コンゴ</t>
    </rPh>
    <rPh sb="4" eb="5">
      <t>ウ</t>
    </rPh>
    <rPh sb="6" eb="7">
      <t>イ</t>
    </rPh>
    <phoneticPr fontId="4"/>
  </si>
  <si>
    <t>複数利用あり</t>
    <phoneticPr fontId="4"/>
  </si>
  <si>
    <t>％</t>
    <phoneticPr fontId="4"/>
  </si>
  <si>
    <t>・医療機関</t>
    <rPh sb="1" eb="3">
      <t>イリョウ</t>
    </rPh>
    <rPh sb="3" eb="5">
      <t>キカン</t>
    </rPh>
    <phoneticPr fontId="4"/>
  </si>
  <si>
    <t>・訪問看護ステーション</t>
    <rPh sb="1" eb="3">
      <t>ホウモン</t>
    </rPh>
    <rPh sb="3" eb="5">
      <t>カンゴ</t>
    </rPh>
    <phoneticPr fontId="4"/>
  </si>
  <si>
    <t>身体障害者
手帳あり</t>
    <rPh sb="0" eb="2">
      <t>シンタイ</t>
    </rPh>
    <rPh sb="2" eb="5">
      <t>ショウガイシャ</t>
    </rPh>
    <rPh sb="6" eb="8">
      <t>テチョウ</t>
    </rPh>
    <phoneticPr fontId="4"/>
  </si>
  <si>
    <r>
      <t>・医療</t>
    </r>
    <r>
      <rPr>
        <b/>
        <sz val="12"/>
        <rFont val="Meiryo UI"/>
        <family val="3"/>
        <charset val="128"/>
      </rPr>
      <t>等</t>
    </r>
    <rPh sb="1" eb="3">
      <t>イリョウ</t>
    </rPh>
    <rPh sb="3" eb="4">
      <t>トウ</t>
    </rPh>
    <phoneticPr fontId="4"/>
  </si>
  <si>
    <t>様式３　「管轄地域の訪問看護ステーションの概況」</t>
    <rPh sb="0" eb="2">
      <t>ヨウシキ</t>
    </rPh>
    <rPh sb="5" eb="9">
      <t>カンカツチイキ</t>
    </rPh>
    <rPh sb="10" eb="12">
      <t>ホウモン</t>
    </rPh>
    <rPh sb="12" eb="14">
      <t>カンゴ</t>
    </rPh>
    <rPh sb="21" eb="23">
      <t>ガイキョウ</t>
    </rPh>
    <phoneticPr fontId="4"/>
  </si>
  <si>
    <t>様式　１　　「管轄地域の概況と各ＡＬＳ在宅療養者の身体状況と医療等の状況」</t>
    <rPh sb="0" eb="2">
      <t>ヨウシキ</t>
    </rPh>
    <rPh sb="7" eb="9">
      <t>カンカツ</t>
    </rPh>
    <rPh sb="9" eb="11">
      <t>チイキ</t>
    </rPh>
    <rPh sb="12" eb="14">
      <t>ガイキョウ</t>
    </rPh>
    <rPh sb="15" eb="16">
      <t>カク</t>
    </rPh>
    <rPh sb="19" eb="21">
      <t>ザイタク</t>
    </rPh>
    <rPh sb="21" eb="23">
      <t>リョウヨウ</t>
    </rPh>
    <rPh sb="23" eb="24">
      <t>シャ</t>
    </rPh>
    <rPh sb="25" eb="27">
      <t>シンタイ</t>
    </rPh>
    <rPh sb="27" eb="29">
      <t>ジョウキョウ</t>
    </rPh>
    <rPh sb="30" eb="32">
      <t>イリョウ</t>
    </rPh>
    <rPh sb="32" eb="33">
      <t>トウ</t>
    </rPh>
    <rPh sb="34" eb="36">
      <t>ジョウキョウ</t>
    </rPh>
    <phoneticPr fontId="4"/>
  </si>
  <si>
    <t>B．管轄地域における各ＡＬＳ在宅療養者の身体状況と医療等の状況</t>
    <rPh sb="2" eb="4">
      <t>カンカツ</t>
    </rPh>
    <rPh sb="4" eb="6">
      <t>チイキ</t>
    </rPh>
    <rPh sb="10" eb="11">
      <t>カク</t>
    </rPh>
    <rPh sb="14" eb="16">
      <t>ザイタク</t>
    </rPh>
    <rPh sb="16" eb="18">
      <t>リョウヨウ</t>
    </rPh>
    <rPh sb="18" eb="19">
      <t>シャ</t>
    </rPh>
    <rPh sb="20" eb="22">
      <t>シンタイ</t>
    </rPh>
    <rPh sb="22" eb="24">
      <t>ジョウキョウ</t>
    </rPh>
    <rPh sb="25" eb="27">
      <t>イリョウ</t>
    </rPh>
    <rPh sb="27" eb="28">
      <t>トウ</t>
    </rPh>
    <rPh sb="29" eb="31">
      <t>ジョウキョウ</t>
    </rPh>
    <phoneticPr fontId="4"/>
  </si>
  <si>
    <t>○年△月□日
訪問</t>
    <rPh sb="1" eb="2">
      <t>ネン</t>
    </rPh>
    <rPh sb="3" eb="4">
      <t>ツキ</t>
    </rPh>
    <rPh sb="5" eb="6">
      <t>ニチ</t>
    </rPh>
    <rPh sb="7" eb="9">
      <t>ホウモン</t>
    </rPh>
    <phoneticPr fontId="4"/>
  </si>
  <si>
    <t>具体的内容を記載</t>
    <rPh sb="0" eb="3">
      <t>グタイテキ</t>
    </rPh>
    <rPh sb="3" eb="5">
      <t>ナイヨウ</t>
    </rPh>
    <rPh sb="6" eb="8">
      <t>キサイ</t>
    </rPh>
    <phoneticPr fontId="4"/>
  </si>
  <si>
    <t>訪問看護ステーション数</t>
    <rPh sb="0" eb="2">
      <t>ホウモン</t>
    </rPh>
    <rPh sb="2" eb="4">
      <t>カンゴ</t>
    </rPh>
    <rPh sb="10" eb="11">
      <t>スウ</t>
    </rPh>
    <phoneticPr fontId="4"/>
  </si>
  <si>
    <t>難病診療連携拠点病院</t>
    <rPh sb="0" eb="2">
      <t>ナンビョウ</t>
    </rPh>
    <rPh sb="2" eb="4">
      <t>シンリョウ</t>
    </rPh>
    <rPh sb="4" eb="6">
      <t>レンケイ</t>
    </rPh>
    <rPh sb="6" eb="8">
      <t>キョテン</t>
    </rPh>
    <rPh sb="8" eb="10">
      <t>ビョウイン</t>
    </rPh>
    <phoneticPr fontId="4"/>
  </si>
  <si>
    <t>難病診療分野別拠点病院</t>
    <phoneticPr fontId="4"/>
  </si>
  <si>
    <t>難病医療協力病院</t>
    <phoneticPr fontId="4"/>
  </si>
  <si>
    <t>　　拠点病院および協力病院、訪問看護ステーション等についてご記入ください　</t>
    <rPh sb="30" eb="32">
      <t>キニュウ</t>
    </rPh>
    <phoneticPr fontId="4"/>
  </si>
  <si>
    <t>月時点)</t>
    <rPh sb="0" eb="3">
      <t>ガツジテン</t>
    </rPh>
    <phoneticPr fontId="4"/>
  </si>
  <si>
    <t>・介護・福祉事業所事業所</t>
    <rPh sb="1" eb="3">
      <t>カイゴ</t>
    </rPh>
    <rPh sb="4" eb="6">
      <t>フクシ</t>
    </rPh>
    <rPh sb="6" eb="8">
      <t>ジギョウ</t>
    </rPh>
    <rPh sb="8" eb="9">
      <t>ショ</t>
    </rPh>
    <rPh sb="9" eb="12">
      <t>ジギョウショ</t>
    </rPh>
    <phoneticPr fontId="4"/>
  </si>
  <si>
    <t>※；この訪問看護回数は、
訪問看護ステーション、医療機関による訪問看護回数の合計</t>
    <rPh sb="4" eb="6">
      <t>ホウモン</t>
    </rPh>
    <rPh sb="6" eb="8">
      <t>カンゴ</t>
    </rPh>
    <rPh sb="8" eb="10">
      <t>カイスウ</t>
    </rPh>
    <rPh sb="13" eb="15">
      <t>ホウモン</t>
    </rPh>
    <rPh sb="15" eb="17">
      <t>カンゴ</t>
    </rPh>
    <rPh sb="24" eb="26">
      <t>イリョウ</t>
    </rPh>
    <rPh sb="26" eb="28">
      <t>キカン</t>
    </rPh>
    <rPh sb="31" eb="33">
      <t>ホウモン</t>
    </rPh>
    <rPh sb="33" eb="35">
      <t>カンゴ</t>
    </rPh>
    <rPh sb="35" eb="37">
      <t>カイスウ</t>
    </rPh>
    <rPh sb="38" eb="39">
      <t>ゴウ</t>
    </rPh>
    <rPh sb="39" eb="40">
      <t>ケイ</t>
    </rPh>
    <phoneticPr fontId="4"/>
  </si>
  <si>
    <t>難病対策地域協議会</t>
    <rPh sb="0" eb="2">
      <t>ナンビョウ</t>
    </rPh>
    <rPh sb="2" eb="4">
      <t>タイサク</t>
    </rPh>
    <rPh sb="4" eb="6">
      <t>チイキ</t>
    </rPh>
    <rPh sb="6" eb="9">
      <t>キョウギカイ</t>
    </rPh>
    <phoneticPr fontId="4"/>
  </si>
  <si>
    <t>様式４　「管轄地域におけるＡＬＳ在宅療養者の状況の評価」</t>
    <rPh sb="0" eb="2">
      <t>ヨウシキ</t>
    </rPh>
    <rPh sb="5" eb="7">
      <t>カンカツ</t>
    </rPh>
    <rPh sb="7" eb="9">
      <t>チイキ</t>
    </rPh>
    <rPh sb="16" eb="18">
      <t>ザイタク</t>
    </rPh>
    <rPh sb="18" eb="20">
      <t>リョウヨウ</t>
    </rPh>
    <rPh sb="20" eb="21">
      <t>シャ</t>
    </rPh>
    <rPh sb="22" eb="24">
      <t>ジョウキョウ</t>
    </rPh>
    <rPh sb="25" eb="27">
      <t>ヒョウカ</t>
    </rPh>
    <phoneticPr fontId="4"/>
  </si>
  <si>
    <t>(9)人工呼吸器使用患者(TIV,NIV含む)の訪問看護実績</t>
    <rPh sb="3" eb="10">
      <t>ジンコウコキュウキシヨウ</t>
    </rPh>
    <rPh sb="10" eb="12">
      <t>カンジャ</t>
    </rPh>
    <rPh sb="20" eb="21">
      <t>フク</t>
    </rPh>
    <phoneticPr fontId="4"/>
  </si>
  <si>
    <t>(11)重心児・医ケア児の今後の受入れ　　</t>
    <rPh sb="4" eb="6">
      <t>ジュウシン</t>
    </rPh>
    <rPh sb="6" eb="7">
      <t>ジ</t>
    </rPh>
    <rPh sb="8" eb="9">
      <t>イ</t>
    </rPh>
    <rPh sb="11" eb="12">
      <t>ジ</t>
    </rPh>
    <rPh sb="13" eb="15">
      <t>コンゴ</t>
    </rPh>
    <rPh sb="16" eb="17">
      <t>ウ</t>
    </rPh>
    <rPh sb="17" eb="18">
      <t>イ</t>
    </rPh>
    <phoneticPr fontId="4"/>
  </si>
  <si>
    <t>訪問診療</t>
    <rPh sb="0" eb="2">
      <t>ホウモン</t>
    </rPh>
    <rPh sb="2" eb="4">
      <t>シンリョウ</t>
    </rPh>
    <phoneticPr fontId="4"/>
  </si>
  <si>
    <r>
      <t xml:space="preserve">難病相談支援センター事業
</t>
    </r>
    <r>
      <rPr>
        <sz val="12"/>
        <rFont val="ＭＳ Ｐゴシック"/>
        <family val="3"/>
        <charset val="128"/>
        <scheme val="minor"/>
      </rPr>
      <t>〔都道府県・指定都市]</t>
    </r>
    <rPh sb="0" eb="2">
      <t>ナンビョウ</t>
    </rPh>
    <rPh sb="2" eb="4">
      <t>ソウダン</t>
    </rPh>
    <rPh sb="4" eb="6">
      <t>シエン</t>
    </rPh>
    <rPh sb="10" eb="12">
      <t>ジギョウ</t>
    </rPh>
    <rPh sb="14" eb="18">
      <t>トドウフケン</t>
    </rPh>
    <rPh sb="19" eb="21">
      <t>シテイ</t>
    </rPh>
    <rPh sb="21" eb="23">
      <t>トシ</t>
    </rPh>
    <phoneticPr fontId="4"/>
  </si>
  <si>
    <t>重心・医ケア児</t>
    <rPh sb="0" eb="2">
      <t>ジュウシン</t>
    </rPh>
    <rPh sb="3" eb="4">
      <t>イ</t>
    </rPh>
    <rPh sb="6" eb="7">
      <t>ジ</t>
    </rPh>
    <phoneticPr fontId="4"/>
  </si>
  <si>
    <t>【開催頻度】</t>
    <phoneticPr fontId="4"/>
  </si>
  <si>
    <t>（6)訪問数を増加する余裕</t>
    <rPh sb="3" eb="5">
      <t>ホウモン</t>
    </rPh>
    <rPh sb="5" eb="6">
      <t>スウ</t>
    </rPh>
    <rPh sb="7" eb="9">
      <t>ゾウカ</t>
    </rPh>
    <rPh sb="11" eb="13">
      <t>ヨユウ</t>
    </rPh>
    <phoneticPr fontId="4"/>
  </si>
  <si>
    <t>回答
例</t>
    <phoneticPr fontId="32"/>
  </si>
  <si>
    <t>患者１</t>
    <phoneticPr fontId="32"/>
  </si>
  <si>
    <t>患者３</t>
  </si>
  <si>
    <t>患者４</t>
  </si>
  <si>
    <t>患者５</t>
  </si>
  <si>
    <t>患者６</t>
  </si>
  <si>
    <t>患者７</t>
  </si>
  <si>
    <t>患者８</t>
  </si>
  <si>
    <t>患者９</t>
  </si>
  <si>
    <t>蘇生バッグ　</t>
    <rPh sb="0" eb="2">
      <t>ソセイ</t>
    </rPh>
    <phoneticPr fontId="32"/>
  </si>
  <si>
    <t>非常用電源</t>
    <rPh sb="0" eb="3">
      <t>ヒジョウヨウ</t>
    </rPh>
    <rPh sb="3" eb="5">
      <t>デンゲン</t>
    </rPh>
    <phoneticPr fontId="32"/>
  </si>
  <si>
    <t>患者２</t>
  </si>
  <si>
    <t>患者１０</t>
  </si>
  <si>
    <t>患者１１</t>
  </si>
  <si>
    <t>患者１２</t>
  </si>
  <si>
    <t>患者１３</t>
  </si>
  <si>
    <t>患者１４</t>
  </si>
  <si>
    <t>患者１５</t>
  </si>
  <si>
    <t>患者１６</t>
  </si>
  <si>
    <t>患者１７</t>
  </si>
  <si>
    <t>患者１８</t>
  </si>
  <si>
    <t>患者１９</t>
  </si>
  <si>
    <t>患者２０</t>
  </si>
  <si>
    <t>列数が不足する場合は、列を追加してご入力ください。</t>
    <rPh sb="0" eb="2">
      <t>レツスウ</t>
    </rPh>
    <rPh sb="3" eb="5">
      <t>フソク</t>
    </rPh>
    <rPh sb="7" eb="9">
      <t>バアイ</t>
    </rPh>
    <rPh sb="11" eb="12">
      <t>レツ</t>
    </rPh>
    <rPh sb="13" eb="15">
      <t>ツイカ</t>
    </rPh>
    <rPh sb="18" eb="20">
      <t>ニュウリョク</t>
    </rPh>
    <phoneticPr fontId="4"/>
  </si>
  <si>
    <t>様式1における番号</t>
    <rPh sb="0" eb="2">
      <t>ヨウシキ</t>
    </rPh>
    <rPh sb="7" eb="9">
      <t>バンゴウ</t>
    </rPh>
    <phoneticPr fontId="4"/>
  </si>
  <si>
    <t>バッテリー付き吸引器</t>
    <rPh sb="5" eb="6">
      <t>ツ</t>
    </rPh>
    <rPh sb="7" eb="10">
      <t>キュウインキ</t>
    </rPh>
    <phoneticPr fontId="4"/>
  </si>
  <si>
    <t>１.人工呼吸器のバッテリー　</t>
    <phoneticPr fontId="32"/>
  </si>
  <si>
    <t>２.災害時の備えについて</t>
    <rPh sb="2" eb="4">
      <t>サイガイ</t>
    </rPh>
    <rPh sb="4" eb="5">
      <t>ジ</t>
    </rPh>
    <rPh sb="6" eb="7">
      <t>ソナ</t>
    </rPh>
    <phoneticPr fontId="32"/>
  </si>
  <si>
    <t>緊急時の
入院確保</t>
    <rPh sb="0" eb="2">
      <t>キンキュウ</t>
    </rPh>
    <rPh sb="2" eb="3">
      <t>ジ</t>
    </rPh>
    <rPh sb="5" eb="7">
      <t>ニュウイン</t>
    </rPh>
    <rPh sb="7" eb="9">
      <t>カクホ</t>
    </rPh>
    <phoneticPr fontId="4"/>
  </si>
  <si>
    <t>管内の状況
（在宅ALS療養者中
ありの割合）</t>
    <rPh sb="0" eb="2">
      <t>カンナイ</t>
    </rPh>
    <rPh sb="3" eb="5">
      <t>ジョウキョウ</t>
    </rPh>
    <rPh sb="7" eb="9">
      <t>ザイタク</t>
    </rPh>
    <rPh sb="12" eb="15">
      <t>リョウヨウシャ</t>
    </rPh>
    <rPh sb="15" eb="16">
      <t>チュウ</t>
    </rPh>
    <rPh sb="20" eb="22">
      <t>ワリアイ</t>
    </rPh>
    <phoneticPr fontId="4"/>
  </si>
  <si>
    <t>レスパイト
の
確保</t>
    <rPh sb="8" eb="10">
      <t>カクホ</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</si>
  <si>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</si>
  <si>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</si>
  <si>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</si>
  <si>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</si>
  <si>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</si>
  <si>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</si>
  <si>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</si>
  <si>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</si>
  <si>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</si>
  <si>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</si>
  <si>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</si>
  <si>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</si>
  <si>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人工呼吸器使用患者中の災害時個別支援計画有の人数</t>
    <rPh sb="0" eb="10">
      <t>ジンコウコキュウキシヨウカンジャチュウ</t>
    </rPh>
    <rPh sb="11" eb="13">
      <t>サイガイ</t>
    </rPh>
    <rPh sb="13" eb="14">
      <t>ジ</t>
    </rPh>
    <rPh sb="14" eb="16">
      <t>コベツ</t>
    </rPh>
    <rPh sb="16" eb="18">
      <t>シエン</t>
    </rPh>
    <rPh sb="18" eb="20">
      <t>ケイカク</t>
    </rPh>
    <rPh sb="20" eb="21">
      <t>アリ</t>
    </rPh>
    <rPh sb="22" eb="24">
      <t>ニンズウ</t>
    </rPh>
    <phoneticPr fontId="4"/>
  </si>
  <si>
    <t>受け入れ検討可の件数</t>
    <phoneticPr fontId="4"/>
  </si>
  <si>
    <t>増やせる件数／全St.数</t>
    <rPh sb="0" eb="1">
      <t>フ</t>
    </rPh>
    <rPh sb="4" eb="6">
      <t>ケンスウ</t>
    </rPh>
    <rPh sb="7" eb="8">
      <t>ゼン</t>
    </rPh>
    <rPh sb="11" eb="12">
      <t>カズ</t>
    </rPh>
    <phoneticPr fontId="4"/>
  </si>
  <si>
    <t>訪問数を増加する余裕あり件数</t>
    <rPh sb="0" eb="2">
      <t>ホウモン</t>
    </rPh>
    <rPh sb="2" eb="3">
      <t>スウ</t>
    </rPh>
    <rPh sb="4" eb="6">
      <t>ゾウカ</t>
    </rPh>
    <rPh sb="8" eb="10">
      <t>ヨユウ</t>
    </rPh>
    <rPh sb="12" eb="14">
      <t>ケンスウ</t>
    </rPh>
    <phoneticPr fontId="4"/>
  </si>
  <si>
    <t>発症時期</t>
    <phoneticPr fontId="4"/>
  </si>
  <si>
    <t>右手に力が入らなくなった</t>
    <phoneticPr fontId="4"/>
  </si>
  <si>
    <t>話にくくなった</t>
    <rPh sb="0" eb="1">
      <t>ハナシ</t>
    </rPh>
    <phoneticPr fontId="4"/>
  </si>
  <si>
    <t xml:space="preserve">
初発症状</t>
    <phoneticPr fontId="4"/>
  </si>
  <si>
    <t>事業の概要と期待できる効果</t>
    <rPh sb="0" eb="2">
      <t>ジギョウ</t>
    </rPh>
    <rPh sb="3" eb="5">
      <t>ガイヨウ</t>
    </rPh>
    <rPh sb="6" eb="8">
      <t>キタイ</t>
    </rPh>
    <rPh sb="11" eb="13">
      <t>コウカ</t>
    </rPh>
    <phoneticPr fontId="4"/>
  </si>
  <si>
    <t>【テーマ】
【目的】</t>
    <rPh sb="8" eb="10">
      <t>モクテキ</t>
    </rPh>
    <phoneticPr fontId="4"/>
  </si>
  <si>
    <t>□療養者の状況や各種データ・制度の情報共有
□地域の課題の共有
□具体的な地域の課題について(療養環境の整備や支援体制の構築、災害時支援や雇用等）の協議
□関係機関の連携の緊密化
□地域の実情に応じた体制整備
□難病対策への反映
□その他</t>
    <rPh sb="1" eb="4">
      <t>リョウヨウシャ</t>
    </rPh>
    <rPh sb="5" eb="7">
      <t>ジョウキョウ</t>
    </rPh>
    <rPh sb="8" eb="10">
      <t>カクシュ</t>
    </rPh>
    <rPh sb="14" eb="16">
      <t>セイド</t>
    </rPh>
    <rPh sb="17" eb="21">
      <t>ジョウホウキョウユウ</t>
    </rPh>
    <rPh sb="23" eb="25">
      <t>チイキ</t>
    </rPh>
    <rPh sb="26" eb="28">
      <t>カダイ</t>
    </rPh>
    <rPh sb="29" eb="31">
      <t>キョウユウ</t>
    </rPh>
    <rPh sb="33" eb="36">
      <t>グタイテキ</t>
    </rPh>
    <rPh sb="37" eb="39">
      <t>チイキ</t>
    </rPh>
    <rPh sb="40" eb="42">
      <t>カダイ</t>
    </rPh>
    <rPh sb="47" eb="51">
      <t>リョウヨウカンキョウ</t>
    </rPh>
    <rPh sb="52" eb="54">
      <t>セイビ</t>
    </rPh>
    <rPh sb="55" eb="59">
      <t>シエンタイセイ</t>
    </rPh>
    <rPh sb="60" eb="62">
      <t>コウチク</t>
    </rPh>
    <rPh sb="63" eb="68">
      <t>サイガイジシエン</t>
    </rPh>
    <rPh sb="69" eb="71">
      <t>コヨウ</t>
    </rPh>
    <rPh sb="71" eb="72">
      <t>トウ</t>
    </rPh>
    <rPh sb="74" eb="76">
      <t>キョウギ</t>
    </rPh>
    <rPh sb="78" eb="82">
      <t>カンケイキカン</t>
    </rPh>
    <rPh sb="83" eb="85">
      <t>レンケイ</t>
    </rPh>
    <rPh sb="86" eb="89">
      <t>キンミツカ</t>
    </rPh>
    <rPh sb="91" eb="93">
      <t>チイキ</t>
    </rPh>
    <rPh sb="94" eb="96">
      <t>ジツジョウ</t>
    </rPh>
    <rPh sb="97" eb="98">
      <t>オウ</t>
    </rPh>
    <rPh sb="100" eb="104">
      <t>タイセイセイビ</t>
    </rPh>
    <rPh sb="106" eb="108">
      <t>ナンビョウ</t>
    </rPh>
    <rPh sb="108" eb="110">
      <t>タイサク</t>
    </rPh>
    <rPh sb="112" eb="114">
      <t>ハンエイ</t>
    </rPh>
    <rPh sb="118" eb="119">
      <t>タ</t>
    </rPh>
    <phoneticPr fontId="4"/>
  </si>
  <si>
    <t>AH</t>
  </si>
  <si>
    <t>AI</t>
  </si>
  <si>
    <t>AJ</t>
  </si>
  <si>
    <t>AK</t>
  </si>
  <si>
    <t>AL</t>
  </si>
  <si>
    <t>AM</t>
    <phoneticPr fontId="4"/>
  </si>
  <si>
    <t>AN</t>
    <phoneticPr fontId="4"/>
  </si>
  <si>
    <t>AO</t>
    <phoneticPr fontId="4"/>
  </si>
  <si>
    <r>
      <t xml:space="preserve">難病患者地域支援対策推進事業
</t>
    </r>
    <r>
      <rPr>
        <sz val="12"/>
        <rFont val="ＭＳ Ｐゴシック"/>
        <family val="3"/>
        <charset val="128"/>
        <scheme val="minor"/>
      </rPr>
      <t>〔都道府県、保健所設置市特別区〕</t>
    </r>
    <rPh sb="24" eb="26">
      <t>セッチ</t>
    </rPh>
    <rPh sb="26" eb="27">
      <t>シ</t>
    </rPh>
    <phoneticPr fontId="4"/>
  </si>
  <si>
    <t>2023年5月</t>
    <rPh sb="4" eb="5">
      <t>ネン</t>
    </rPh>
    <rPh sb="6" eb="7">
      <t>ガツ</t>
    </rPh>
    <phoneticPr fontId="4"/>
  </si>
  <si>
    <t>成果</t>
    <phoneticPr fontId="4"/>
  </si>
  <si>
    <t>在宅人工呼吸器使用者のみ</t>
    <rPh sb="0" eb="2">
      <t>ザイタク</t>
    </rPh>
    <rPh sb="2" eb="10">
      <t>ジンコウコキュウキシヨウシャ</t>
    </rPh>
    <phoneticPr fontId="4"/>
  </si>
  <si>
    <t>※訪問看護利用者すべての合計訪問看護回数/訪問看護利用者数</t>
    <rPh sb="21" eb="29">
      <t>ホウモンカンゴリヨウシャスウ</t>
    </rPh>
    <phoneticPr fontId="4"/>
  </si>
  <si>
    <t>災害対策
（災害時における個別の計画の有無）</t>
    <rPh sb="0" eb="2">
      <t>サイガイ</t>
    </rPh>
    <rPh sb="2" eb="4">
      <t>タイサク</t>
    </rPh>
    <rPh sb="6" eb="8">
      <t>サイガイ</t>
    </rPh>
    <rPh sb="8" eb="9">
      <t>ジ</t>
    </rPh>
    <rPh sb="13" eb="15">
      <t>コベツ</t>
    </rPh>
    <rPh sb="16" eb="18">
      <t>ケイカク</t>
    </rPh>
    <rPh sb="19" eb="21">
      <t>ウム</t>
    </rPh>
    <phoneticPr fontId="4"/>
  </si>
  <si>
    <t>在宅
療養者</t>
    <rPh sb="0" eb="2">
      <t>ザイタク</t>
    </rPh>
    <rPh sb="3" eb="6">
      <t>リョウヨウシャ</t>
    </rPh>
    <phoneticPr fontId="4"/>
  </si>
  <si>
    <t>災害時における個別の計画</t>
    <phoneticPr fontId="4"/>
  </si>
  <si>
    <r>
      <t xml:space="preserve">災害時における個別の計画あり
</t>
    </r>
    <r>
      <rPr>
        <sz val="9"/>
        <rFont val="Meiryo UI"/>
        <family val="3"/>
        <charset val="128"/>
      </rPr>
      <t>在宅療養者中</t>
    </r>
    <rPh sb="7" eb="9">
      <t>コベツ</t>
    </rPh>
    <rPh sb="15" eb="20">
      <t>ザイタクリョウヨウシャ</t>
    </rPh>
    <rPh sb="20" eb="21">
      <t>チュウ</t>
    </rPh>
    <phoneticPr fontId="4"/>
  </si>
  <si>
    <t>災害時における個別の計画有の人数</t>
    <rPh sb="0" eb="2">
      <t>サイガイ</t>
    </rPh>
    <rPh sb="2" eb="3">
      <t>ジ</t>
    </rPh>
    <rPh sb="7" eb="9">
      <t>コベツ</t>
    </rPh>
    <rPh sb="10" eb="12">
      <t>ケイカク</t>
    </rPh>
    <rPh sb="12" eb="13">
      <t>アリ</t>
    </rPh>
    <rPh sb="14" eb="16">
      <t>ニンズウ</t>
    </rPh>
    <phoneticPr fontId="4"/>
  </si>
  <si>
    <t>難病診療連携拠点病院(分野別含む)</t>
    <rPh sb="11" eb="15">
      <t>ブンヤベツフク</t>
    </rPh>
    <phoneticPr fontId="4"/>
  </si>
  <si>
    <t>・災害対策</t>
    <rPh sb="1" eb="5">
      <t>サイガイタイサク</t>
    </rPh>
    <phoneticPr fontId="4"/>
  </si>
  <si>
    <t>％</t>
    <phoneticPr fontId="4"/>
  </si>
  <si>
    <t xml:space="preserve"> 指定難病認定者数</t>
    <phoneticPr fontId="4"/>
  </si>
  <si>
    <t xml:space="preserve"> 療養者数</t>
    <rPh sb="1" eb="3">
      <t>リョウヨウ</t>
    </rPh>
    <rPh sb="3" eb="4">
      <t>シャ</t>
    </rPh>
    <rPh sb="4" eb="5">
      <t>スウ</t>
    </rPh>
    <phoneticPr fontId="4"/>
  </si>
  <si>
    <t xml:space="preserve"> (認定者）</t>
    <rPh sb="2" eb="5">
      <t>ニンテイシャ</t>
    </rPh>
    <phoneticPr fontId="4"/>
  </si>
  <si>
    <t xml:space="preserve"> 地区名</t>
    <rPh sb="1" eb="4">
      <t>チクメイ</t>
    </rPh>
    <phoneticPr fontId="4"/>
  </si>
  <si>
    <t xml:space="preserve"> 市町村数</t>
    <rPh sb="1" eb="5">
      <t>シチョウソンスウ</t>
    </rPh>
    <phoneticPr fontId="4"/>
  </si>
  <si>
    <t xml:space="preserve"> 人　　口</t>
    <rPh sb="1" eb="2">
      <t>ヒト</t>
    </rPh>
    <rPh sb="4" eb="5">
      <t>クチ</t>
    </rPh>
    <phoneticPr fontId="4"/>
  </si>
  <si>
    <t xml:space="preserve"> 面　　積</t>
    <rPh sb="1" eb="2">
      <t>メン</t>
    </rPh>
    <rPh sb="4" eb="5">
      <t>セキ</t>
    </rPh>
    <phoneticPr fontId="4"/>
  </si>
  <si>
    <t xml:space="preserve"> 高齢化率</t>
    <rPh sb="1" eb="5">
      <t>コウレイカリツ</t>
    </rPh>
    <phoneticPr fontId="4"/>
  </si>
  <si>
    <t>登録喀痰吸引等事業所数</t>
    <rPh sb="9" eb="10">
      <t>ショ</t>
    </rPh>
    <phoneticPr fontId="4"/>
  </si>
  <si>
    <r>
      <t xml:space="preserve">レベル
</t>
    </r>
    <r>
      <rPr>
        <sz val="8"/>
        <rFont val="ＭＳ Ｐゴシック"/>
        <family val="3"/>
        <charset val="128"/>
        <scheme val="minor"/>
      </rPr>
      <t>*てびき参照</t>
    </r>
    <rPh sb="8" eb="10">
      <t>サンショウ</t>
    </rPh>
    <phoneticPr fontId="4"/>
  </si>
  <si>
    <r>
      <t xml:space="preserve">災害時における個別の計画あり
</t>
    </r>
    <r>
      <rPr>
        <sz val="9"/>
        <rFont val="Meiryo UI"/>
        <family val="3"/>
        <charset val="128"/>
      </rPr>
      <t>在宅人工呼吸器使用者中</t>
    </r>
    <rPh sb="7" eb="9">
      <t>コベツ</t>
    </rPh>
    <rPh sb="15" eb="17">
      <t>ザイタク</t>
    </rPh>
    <rPh sb="17" eb="19">
      <t>ジンコウ</t>
    </rPh>
    <rPh sb="19" eb="21">
      <t>コキュウ</t>
    </rPh>
    <rPh sb="21" eb="22">
      <t>キ</t>
    </rPh>
    <rPh sb="22" eb="24">
      <t>シヨウ</t>
    </rPh>
    <rPh sb="24" eb="25">
      <t>シャ</t>
    </rPh>
    <rPh sb="25" eb="26">
      <t>チュウ</t>
    </rPh>
    <phoneticPr fontId="4"/>
  </si>
  <si>
    <t>【設置年度】
【設置単位】
□保健所
□二次医療圏
□都道府県
□その他
(　　　　　　　　)</t>
    <rPh sb="1" eb="5">
      <t>セッチネンド</t>
    </rPh>
    <rPh sb="9" eb="11">
      <t>セッチ</t>
    </rPh>
    <rPh sb="11" eb="13">
      <t>タンイ</t>
    </rPh>
    <rPh sb="16" eb="19">
      <t>ホケンジョ</t>
    </rPh>
    <rPh sb="21" eb="26">
      <t>ニジイリョウケン</t>
    </rPh>
    <rPh sb="28" eb="32">
      <t>トドウフケン</t>
    </rPh>
    <rPh sb="36" eb="37">
      <t>タ</t>
    </rPh>
    <phoneticPr fontId="4"/>
  </si>
  <si>
    <t>【事業運営】</t>
    <phoneticPr fontId="4"/>
  </si>
  <si>
    <t xml:space="preserve">【設置場所,数】
</t>
    <phoneticPr fontId="4"/>
  </si>
  <si>
    <t>1</t>
    <phoneticPr fontId="4"/>
  </si>
  <si>
    <t>1、2</t>
    <phoneticPr fontId="4"/>
  </si>
  <si>
    <t>ハザードの状況</t>
    <phoneticPr fontId="4"/>
  </si>
  <si>
    <t>人工呼吸器の使用状況</t>
    <phoneticPr fontId="4"/>
  </si>
  <si>
    <t>性別</t>
    <rPh sb="0" eb="2">
      <t>セイベツ</t>
    </rPh>
    <phoneticPr fontId="4"/>
  </si>
  <si>
    <t>医療保険と難病の事業の訪問看護で実施</t>
  </si>
  <si>
    <t>なし</t>
    <phoneticPr fontId="4"/>
  </si>
  <si>
    <t>※2</t>
    <phoneticPr fontId="4"/>
  </si>
  <si>
    <t>※3</t>
    <phoneticPr fontId="4"/>
  </si>
  <si>
    <t>※4</t>
    <phoneticPr fontId="4"/>
  </si>
  <si>
    <t>※５；1.配偶者、2.子供、3.親、4.その他、5.なし(単身)</t>
    <rPh sb="5" eb="8">
      <t>ハイグウシャ</t>
    </rPh>
    <rPh sb="11" eb="13">
      <t>コドモ</t>
    </rPh>
    <rPh sb="16" eb="17">
      <t>オヤ</t>
    </rPh>
    <rPh sb="22" eb="23">
      <t>タ</t>
    </rPh>
    <rPh sb="29" eb="31">
      <t>タンシン</t>
    </rPh>
    <phoneticPr fontId="4"/>
  </si>
  <si>
    <t>同居家族※5</t>
    <rPh sb="0" eb="2">
      <t>ドウキョ</t>
    </rPh>
    <rPh sb="2" eb="4">
      <t>カゾク</t>
    </rPh>
    <phoneticPr fontId="4"/>
  </si>
  <si>
    <t>介護保険(介護度)※6</t>
    <rPh sb="0" eb="2">
      <t>カイゴ</t>
    </rPh>
    <rPh sb="2" eb="4">
      <t>ホケン</t>
    </rPh>
    <rPh sb="5" eb="7">
      <t>カイゴ</t>
    </rPh>
    <rPh sb="7" eb="8">
      <t>ド</t>
    </rPh>
    <phoneticPr fontId="4"/>
  </si>
  <si>
    <t>身体障害者手帳（級）※7</t>
    <rPh sb="0" eb="2">
      <t>シンタイ</t>
    </rPh>
    <rPh sb="2" eb="5">
      <t>ショウガイシャ</t>
    </rPh>
    <rPh sb="5" eb="7">
      <t>テチョウ</t>
    </rPh>
    <rPh sb="8" eb="9">
      <t>キュウ</t>
    </rPh>
    <phoneticPr fontId="4"/>
  </si>
  <si>
    <t>性別</t>
    <rPh sb="0" eb="2">
      <t>セイベツ</t>
    </rPh>
    <phoneticPr fontId="4"/>
  </si>
  <si>
    <t>男</t>
    <rPh sb="0" eb="1">
      <t>オトコ</t>
    </rPh>
    <phoneticPr fontId="4"/>
  </si>
  <si>
    <t>女</t>
    <rPh sb="0" eb="1">
      <t>オンナ</t>
    </rPh>
    <phoneticPr fontId="4"/>
  </si>
  <si>
    <t>性別(人)</t>
    <rPh sb="0" eb="2">
      <t>セイベツ</t>
    </rPh>
    <rPh sb="3" eb="4">
      <t>ニン</t>
    </rPh>
    <phoneticPr fontId="4"/>
  </si>
  <si>
    <t>1．男</t>
    <rPh sb="2" eb="3">
      <t>オトコ</t>
    </rPh>
    <phoneticPr fontId="4"/>
  </si>
  <si>
    <t>2．女</t>
    <rPh sb="2" eb="3">
      <t>オンナ</t>
    </rPh>
    <phoneticPr fontId="4"/>
  </si>
  <si>
    <t>高齢化率</t>
    <rPh sb="0" eb="4">
      <t>コウレイカリツ</t>
    </rPh>
    <phoneticPr fontId="4"/>
  </si>
  <si>
    <t>(％)</t>
    <phoneticPr fontId="4"/>
  </si>
  <si>
    <t>所属機関名</t>
    <rPh sb="0" eb="5">
      <t>ショゾクキカンメイ</t>
    </rPh>
    <phoneticPr fontId="4"/>
  </si>
  <si>
    <t>❖貴所属機関の難病保健活動体制について</t>
    <phoneticPr fontId="41"/>
  </si>
  <si>
    <t>１）</t>
    <phoneticPr fontId="41"/>
  </si>
  <si>
    <t>難病事業担当保健師数　</t>
    <phoneticPr fontId="41"/>
  </si>
  <si>
    <t>２）</t>
    <phoneticPr fontId="41"/>
  </si>
  <si>
    <t>業務担当制（専任）</t>
    <phoneticPr fontId="4"/>
  </si>
  <si>
    <t>業務担当制（兼任）</t>
    <phoneticPr fontId="4"/>
  </si>
  <si>
    <t>地区担当者が難病の事業企画も実施</t>
    <phoneticPr fontId="4"/>
  </si>
  <si>
    <t>難病業務担当はなし</t>
    <phoneticPr fontId="4"/>
  </si>
  <si>
    <t>その他：右の欄にご記入ください：</t>
    <phoneticPr fontId="4"/>
  </si>
  <si>
    <t>▪</t>
    <phoneticPr fontId="41"/>
  </si>
  <si>
    <t>難病事業が兼任の場合、難病事業のおおよその割合</t>
    <phoneticPr fontId="41"/>
  </si>
  <si>
    <t>３）</t>
    <phoneticPr fontId="41"/>
  </si>
  <si>
    <t>事業担当者が実施　</t>
  </si>
  <si>
    <t>地区担当者が実施　</t>
  </si>
  <si>
    <t>４）</t>
    <phoneticPr fontId="41"/>
  </si>
  <si>
    <t>臨床調査個人票の集計・分析</t>
  </si>
  <si>
    <t>医療費助成申請時のアンケートの実施、集計分析</t>
  </si>
  <si>
    <t>所属機関・自治体内での事例検討</t>
  </si>
  <si>
    <t>難病の診断ツールの活用</t>
    <rPh sb="0" eb="2">
      <t>ナンビョウ</t>
    </rPh>
    <rPh sb="3" eb="5">
      <t>シンダン</t>
    </rPh>
    <rPh sb="9" eb="11">
      <t>カツヨウ</t>
    </rPh>
    <phoneticPr fontId="41"/>
  </si>
  <si>
    <t>５）</t>
    <phoneticPr fontId="41"/>
  </si>
  <si>
    <t>本庁と保健所・保健センター等難病担当保健師の連絡会</t>
    <phoneticPr fontId="41"/>
  </si>
  <si>
    <t>業務連絡　　　　　　</t>
  </si>
  <si>
    <t>難病事業の企画や実績の共有・相談・評価など</t>
  </si>
  <si>
    <t>事例検討</t>
  </si>
  <si>
    <t>Ⅱ．難病保健活動の評価指標</t>
    <rPh sb="2" eb="4">
      <t>ナンビョウ</t>
    </rPh>
    <rPh sb="4" eb="6">
      <t>ホケン</t>
    </rPh>
    <rPh sb="6" eb="8">
      <t>カツドウ</t>
    </rPh>
    <rPh sb="9" eb="11">
      <t>ヒョウカ</t>
    </rPh>
    <rPh sb="11" eb="13">
      <t>シヒョウ</t>
    </rPh>
    <phoneticPr fontId="41"/>
  </si>
  <si>
    <t>【目的】難病患者・家族が疾病を受け入れ、その人らしい療養生活を選択できる</t>
    <rPh sb="1" eb="3">
      <t>モクテキ</t>
    </rPh>
    <rPh sb="4" eb="6">
      <t>ナンビョウ</t>
    </rPh>
    <rPh sb="6" eb="8">
      <t>カンジャ</t>
    </rPh>
    <rPh sb="9" eb="11">
      <t>カゾク</t>
    </rPh>
    <rPh sb="12" eb="14">
      <t>シッペイ</t>
    </rPh>
    <rPh sb="15" eb="16">
      <t>ウ</t>
    </rPh>
    <rPh sb="17" eb="18">
      <t>イ</t>
    </rPh>
    <rPh sb="22" eb="23">
      <t>ヒト</t>
    </rPh>
    <rPh sb="26" eb="28">
      <t>リョウヨウ</t>
    </rPh>
    <rPh sb="28" eb="30">
      <t>セイカツ</t>
    </rPh>
    <rPh sb="31" eb="33">
      <t>センタク</t>
    </rPh>
    <phoneticPr fontId="41"/>
  </si>
  <si>
    <t>評価指標</t>
    <rPh sb="0" eb="4">
      <t>ヒョウカシヒョウ</t>
    </rPh>
    <phoneticPr fontId="41"/>
  </si>
  <si>
    <t>現状評価</t>
    <rPh sb="0" eb="2">
      <t>ゲンジョウ</t>
    </rPh>
    <rPh sb="2" eb="4">
      <t>ヒョウカ</t>
    </rPh>
    <phoneticPr fontId="41"/>
  </si>
  <si>
    <t>1年間の
変化</t>
    <rPh sb="1" eb="3">
      <t>ネンカン</t>
    </rPh>
    <rPh sb="5" eb="7">
      <t>ヘンカ</t>
    </rPh>
    <phoneticPr fontId="41"/>
  </si>
  <si>
    <t>評価のてびき（評価マニュアル）</t>
    <rPh sb="0" eb="2">
      <t>ヒョウカ</t>
    </rPh>
    <rPh sb="7" eb="9">
      <t>ヒョウカ</t>
    </rPh>
    <phoneticPr fontId="41"/>
  </si>
  <si>
    <t>評価
枠組</t>
    <rPh sb="0" eb="2">
      <t>ヒョウカ</t>
    </rPh>
    <rPh sb="3" eb="5">
      <t>ワクグ</t>
    </rPh>
    <phoneticPr fontId="41"/>
  </si>
  <si>
    <t>評価項目</t>
    <rPh sb="0" eb="2">
      <t>ヒョウカ</t>
    </rPh>
    <rPh sb="2" eb="4">
      <t>コウモク</t>
    </rPh>
    <phoneticPr fontId="41"/>
  </si>
  <si>
    <t>4.できている
3.概ねできている
2.あまりできていない
1.できていない</t>
    <rPh sb="10" eb="11">
      <t>オオム</t>
    </rPh>
    <phoneticPr fontId="41"/>
  </si>
  <si>
    <t>5.改善した
4.少し改善した
3.現状維持
2.少し悪化した
1.悪化した</t>
    <rPh sb="2" eb="4">
      <t>カイゼン</t>
    </rPh>
    <rPh sb="9" eb="10">
      <t>スコ</t>
    </rPh>
    <rPh sb="11" eb="13">
      <t>カイゼン</t>
    </rPh>
    <rPh sb="18" eb="22">
      <t>ゲンジョウイジ</t>
    </rPh>
    <rPh sb="25" eb="26">
      <t>スコ</t>
    </rPh>
    <rPh sb="27" eb="29">
      <t>アッカ</t>
    </rPh>
    <rPh sb="34" eb="36">
      <t>アッカ</t>
    </rPh>
    <phoneticPr fontId="1"/>
  </si>
  <si>
    <t>根拠・必要な情報・資料</t>
    <rPh sb="0" eb="2">
      <t>コンキョ</t>
    </rPh>
    <rPh sb="3" eb="5">
      <t>ヒツヨウ</t>
    </rPh>
    <rPh sb="6" eb="8">
      <t>ジョウホウ</t>
    </rPh>
    <rPh sb="9" eb="11">
      <t>シリョウ</t>
    </rPh>
    <phoneticPr fontId="41"/>
  </si>
  <si>
    <t>評価の考え方・視点</t>
    <rPh sb="0" eb="2">
      <t>ヒョウカ</t>
    </rPh>
    <rPh sb="3" eb="4">
      <t>カンガ</t>
    </rPh>
    <rPh sb="5" eb="6">
      <t>カタ</t>
    </rPh>
    <rPh sb="7" eb="9">
      <t>シテン</t>
    </rPh>
    <phoneticPr fontId="41"/>
  </si>
  <si>
    <t>構造</t>
    <rPh sb="0" eb="2">
      <t>コウゾウ</t>
    </rPh>
    <phoneticPr fontId="41"/>
  </si>
  <si>
    <t>1.</t>
    <phoneticPr fontId="41"/>
  </si>
  <si>
    <t>最新の難病対策に関する情報を入手し、活用する体制がある</t>
    <phoneticPr fontId="41"/>
  </si>
  <si>
    <t>難病対策に関する情報の内容、回覧回数、回覧方法</t>
    <rPh sb="0" eb="2">
      <t>ナンビョウ</t>
    </rPh>
    <rPh sb="2" eb="4">
      <t>タイサク</t>
    </rPh>
    <rPh sb="5" eb="6">
      <t>カン</t>
    </rPh>
    <rPh sb="8" eb="10">
      <t>ジョウホウ</t>
    </rPh>
    <rPh sb="11" eb="13">
      <t>ナイヨウ</t>
    </rPh>
    <rPh sb="14" eb="16">
      <t>カイラン</t>
    </rPh>
    <rPh sb="16" eb="18">
      <t>カイスウ</t>
    </rPh>
    <rPh sb="19" eb="21">
      <t>カイラン</t>
    </rPh>
    <rPh sb="21" eb="23">
      <t>ホウホウ</t>
    </rPh>
    <phoneticPr fontId="41"/>
  </si>
  <si>
    <t>2.</t>
    <phoneticPr fontId="41"/>
  </si>
  <si>
    <t>難病対策事業の標準化を図るマニュアルが整備されている</t>
    <rPh sb="0" eb="2">
      <t>ナンビョウ</t>
    </rPh>
    <rPh sb="2" eb="4">
      <t>タイサク</t>
    </rPh>
    <rPh sb="4" eb="6">
      <t>ジギョウ</t>
    </rPh>
    <rPh sb="7" eb="10">
      <t>ヒョウジュンカ</t>
    </rPh>
    <rPh sb="11" eb="12">
      <t>ハカ</t>
    </rPh>
    <rPh sb="19" eb="21">
      <t>セイビ</t>
    </rPh>
    <phoneticPr fontId="41"/>
  </si>
  <si>
    <t>都道府県内で統一されたマニュアルおよびガイドライン等が整備されているかを評価する。</t>
    <rPh sb="0" eb="4">
      <t>トドウフケン</t>
    </rPh>
    <rPh sb="4" eb="5">
      <t>ナイ</t>
    </rPh>
    <rPh sb="6" eb="8">
      <t>トウイツ</t>
    </rPh>
    <rPh sb="25" eb="26">
      <t>トウ</t>
    </rPh>
    <rPh sb="27" eb="29">
      <t>セイビ</t>
    </rPh>
    <rPh sb="36" eb="38">
      <t>ヒョウカ</t>
    </rPh>
    <phoneticPr fontId="41"/>
  </si>
  <si>
    <t>3.</t>
  </si>
  <si>
    <t>「難病対策地域協議会」の整備・推進する計画がある</t>
    <rPh sb="1" eb="3">
      <t>ナンビョウ</t>
    </rPh>
    <rPh sb="3" eb="5">
      <t>タイサク</t>
    </rPh>
    <rPh sb="5" eb="7">
      <t>チイキ</t>
    </rPh>
    <rPh sb="7" eb="10">
      <t>キョウギカイ</t>
    </rPh>
    <rPh sb="12" eb="14">
      <t>セイビ</t>
    </rPh>
    <rPh sb="15" eb="17">
      <t>スイシン</t>
    </rPh>
    <rPh sb="19" eb="21">
      <t>ケイカク</t>
    </rPh>
    <phoneticPr fontId="41"/>
  </si>
  <si>
    <t>都道府県における在宅療養支援ネットーワークの整備状況、保健所における難病対策事業計画において、在宅療養支援ネットワークを整備する活動が含まれているかを評価する。</t>
    <rPh sb="0" eb="4">
      <t>トドウフケン</t>
    </rPh>
    <rPh sb="8" eb="10">
      <t>ザイタク</t>
    </rPh>
    <rPh sb="10" eb="12">
      <t>リョウヨウ</t>
    </rPh>
    <rPh sb="12" eb="14">
      <t>シエン</t>
    </rPh>
    <rPh sb="22" eb="26">
      <t>セイビジョウキョウ</t>
    </rPh>
    <rPh sb="27" eb="30">
      <t>ホケンジョ</t>
    </rPh>
    <rPh sb="34" eb="36">
      <t>ナンビョウ</t>
    </rPh>
    <rPh sb="36" eb="38">
      <t>タイサク</t>
    </rPh>
    <rPh sb="38" eb="40">
      <t>ジギョウ</t>
    </rPh>
    <rPh sb="40" eb="42">
      <t>ケイカク</t>
    </rPh>
    <rPh sb="47" eb="49">
      <t>ザイタク</t>
    </rPh>
    <rPh sb="49" eb="51">
      <t>リョウヨウ</t>
    </rPh>
    <rPh sb="51" eb="53">
      <t>シエン</t>
    </rPh>
    <rPh sb="60" eb="62">
      <t>セイビ</t>
    </rPh>
    <rPh sb="64" eb="66">
      <t>カツドウ</t>
    </rPh>
    <rPh sb="67" eb="68">
      <t>フク</t>
    </rPh>
    <rPh sb="75" eb="77">
      <t>ヒョウカ</t>
    </rPh>
    <phoneticPr fontId="41"/>
  </si>
  <si>
    <t>プロセス【個別支援】</t>
    <rPh sb="5" eb="7">
      <t>コベツ</t>
    </rPh>
    <rPh sb="7" eb="9">
      <t>シエン</t>
    </rPh>
    <phoneticPr fontId="41"/>
  </si>
  <si>
    <t>4.</t>
  </si>
  <si>
    <t>患者の病状進行や療養状況を面接・訪問および関係機関による情報から把握・分析している</t>
    <rPh sb="0" eb="2">
      <t>カンジャ</t>
    </rPh>
    <rPh sb="3" eb="5">
      <t>ビョウジョウ</t>
    </rPh>
    <rPh sb="5" eb="7">
      <t>シンコウ</t>
    </rPh>
    <rPh sb="8" eb="10">
      <t>リョウヨウ</t>
    </rPh>
    <rPh sb="10" eb="12">
      <t>ジョウキョウ</t>
    </rPh>
    <rPh sb="13" eb="15">
      <t>メンセツ</t>
    </rPh>
    <rPh sb="16" eb="18">
      <t>ホウモン</t>
    </rPh>
    <rPh sb="21" eb="23">
      <t>カンケイ</t>
    </rPh>
    <rPh sb="23" eb="25">
      <t>キカン</t>
    </rPh>
    <rPh sb="28" eb="30">
      <t>ジョウホウ</t>
    </rPh>
    <rPh sb="32" eb="34">
      <t>ハアク</t>
    </rPh>
    <rPh sb="35" eb="37">
      <t>ブンセキ</t>
    </rPh>
    <phoneticPr fontId="41"/>
  </si>
  <si>
    <t>難病の地域ケアアセスメントツール様式１（在宅療養者の身体状況と医療サービス確保状況）
様式４（管轄地域における難病療養者に関わる医療資源の概況と医療サービス確保状況の評価）</t>
    <rPh sb="0" eb="2">
      <t>ナンビョウ</t>
    </rPh>
    <rPh sb="3" eb="5">
      <t>チイキ</t>
    </rPh>
    <rPh sb="16" eb="18">
      <t>ヨウシキ</t>
    </rPh>
    <rPh sb="20" eb="22">
      <t>ザイタク</t>
    </rPh>
    <rPh sb="22" eb="24">
      <t>リョウヨウ</t>
    </rPh>
    <rPh sb="24" eb="25">
      <t>モノ</t>
    </rPh>
    <rPh sb="26" eb="28">
      <t>シンタイ</t>
    </rPh>
    <rPh sb="28" eb="30">
      <t>ジョウキョウ</t>
    </rPh>
    <rPh sb="31" eb="33">
      <t>イリョウ</t>
    </rPh>
    <rPh sb="37" eb="39">
      <t>カクホ</t>
    </rPh>
    <rPh sb="39" eb="41">
      <t>ジョウキョウ</t>
    </rPh>
    <rPh sb="43" eb="45">
      <t>ヨウシキ</t>
    </rPh>
    <rPh sb="47" eb="49">
      <t>カンカツ</t>
    </rPh>
    <rPh sb="49" eb="51">
      <t>チイキ</t>
    </rPh>
    <rPh sb="55" eb="57">
      <t>ナンビョウ</t>
    </rPh>
    <rPh sb="57" eb="59">
      <t>リョウヨウ</t>
    </rPh>
    <rPh sb="59" eb="60">
      <t>モノ</t>
    </rPh>
    <rPh sb="61" eb="62">
      <t>カカ</t>
    </rPh>
    <rPh sb="64" eb="66">
      <t>イリョウ</t>
    </rPh>
    <rPh sb="66" eb="68">
      <t>シゲン</t>
    </rPh>
    <rPh sb="69" eb="71">
      <t>ガイキョウ</t>
    </rPh>
    <rPh sb="72" eb="74">
      <t>イリョウ</t>
    </rPh>
    <rPh sb="78" eb="80">
      <t>カクホ</t>
    </rPh>
    <rPh sb="80" eb="82">
      <t>ジョウキョウ</t>
    </rPh>
    <rPh sb="83" eb="85">
      <t>ヒョウカ</t>
    </rPh>
    <phoneticPr fontId="41"/>
  </si>
  <si>
    <t>ALS等の保健師が支援する対象者に対して、面接、訪問、関係機関との連携調整等により患者の病状や療養状況を把握しており、これらの情報を集約して地域の課題を評価・分析しているかを評価する。</t>
    <rPh sb="3" eb="4">
      <t>トウ</t>
    </rPh>
    <rPh sb="5" eb="8">
      <t>ホケンシ</t>
    </rPh>
    <rPh sb="9" eb="11">
      <t>シエン</t>
    </rPh>
    <rPh sb="13" eb="16">
      <t>タイショウシャ</t>
    </rPh>
    <rPh sb="17" eb="18">
      <t>タイ</t>
    </rPh>
    <rPh sb="21" eb="23">
      <t>メンセツ</t>
    </rPh>
    <rPh sb="24" eb="26">
      <t>ホウモン</t>
    </rPh>
    <rPh sb="27" eb="29">
      <t>カンケイ</t>
    </rPh>
    <rPh sb="29" eb="31">
      <t>キカン</t>
    </rPh>
    <rPh sb="33" eb="35">
      <t>レンケイ</t>
    </rPh>
    <rPh sb="35" eb="37">
      <t>チョウセイ</t>
    </rPh>
    <rPh sb="37" eb="38">
      <t>トウ</t>
    </rPh>
    <rPh sb="41" eb="43">
      <t>カンジャ</t>
    </rPh>
    <rPh sb="44" eb="46">
      <t>ビョウジョウ</t>
    </rPh>
    <rPh sb="47" eb="49">
      <t>リョウヨウ</t>
    </rPh>
    <rPh sb="49" eb="51">
      <t>ジョウキョウ</t>
    </rPh>
    <rPh sb="52" eb="54">
      <t>ハアク</t>
    </rPh>
    <rPh sb="63" eb="65">
      <t>ジョウホウ</t>
    </rPh>
    <rPh sb="66" eb="68">
      <t>シュウヤク</t>
    </rPh>
    <rPh sb="70" eb="72">
      <t>チイキ</t>
    </rPh>
    <rPh sb="73" eb="75">
      <t>カダイ</t>
    </rPh>
    <rPh sb="76" eb="78">
      <t>ヒョウカ</t>
    </rPh>
    <rPh sb="79" eb="81">
      <t>ブンセキ</t>
    </rPh>
    <rPh sb="87" eb="89">
      <t>ヒョウカ</t>
    </rPh>
    <phoneticPr fontId="41"/>
  </si>
  <si>
    <t>5.</t>
  </si>
  <si>
    <t>患者・家族の疾病に対する認識・理解に応じて、適切な情報が得られるよう支援している</t>
    <rPh sb="0" eb="2">
      <t>カンジャ</t>
    </rPh>
    <rPh sb="3" eb="5">
      <t>カゾク</t>
    </rPh>
    <rPh sb="6" eb="8">
      <t>シッペイ</t>
    </rPh>
    <rPh sb="9" eb="10">
      <t>タイ</t>
    </rPh>
    <rPh sb="12" eb="14">
      <t>ニンシキ</t>
    </rPh>
    <rPh sb="15" eb="17">
      <t>リカイ</t>
    </rPh>
    <rPh sb="18" eb="19">
      <t>オウ</t>
    </rPh>
    <rPh sb="22" eb="24">
      <t>テキセツ</t>
    </rPh>
    <rPh sb="25" eb="27">
      <t>ジョウホウ</t>
    </rPh>
    <rPh sb="28" eb="29">
      <t>エ</t>
    </rPh>
    <rPh sb="34" eb="36">
      <t>シエン</t>
    </rPh>
    <phoneticPr fontId="41"/>
  </si>
  <si>
    <t>保健師の面接、訪問等の相談実績(内容、回数等)および支援活動実績
関係機関の支援状況、患者・家族の反応の変化等</t>
    <rPh sb="0" eb="3">
      <t>ホケンシ</t>
    </rPh>
    <rPh sb="4" eb="6">
      <t>メンセツ</t>
    </rPh>
    <rPh sb="7" eb="9">
      <t>ホウモン</t>
    </rPh>
    <rPh sb="9" eb="10">
      <t>トウ</t>
    </rPh>
    <rPh sb="11" eb="13">
      <t>ソウダン</t>
    </rPh>
    <rPh sb="13" eb="15">
      <t>ジッセキ</t>
    </rPh>
    <rPh sb="16" eb="18">
      <t>ナイヨウ</t>
    </rPh>
    <rPh sb="19" eb="21">
      <t>カイスウ</t>
    </rPh>
    <rPh sb="21" eb="22">
      <t>トウ</t>
    </rPh>
    <rPh sb="26" eb="28">
      <t>シエン</t>
    </rPh>
    <rPh sb="28" eb="30">
      <t>カツドウ</t>
    </rPh>
    <rPh sb="30" eb="32">
      <t>ジッセキ</t>
    </rPh>
    <rPh sb="33" eb="35">
      <t>カンケイ</t>
    </rPh>
    <rPh sb="35" eb="37">
      <t>キカン</t>
    </rPh>
    <rPh sb="38" eb="40">
      <t>シエン</t>
    </rPh>
    <rPh sb="40" eb="42">
      <t>ジョウキョウ</t>
    </rPh>
    <rPh sb="43" eb="45">
      <t>カンジャ</t>
    </rPh>
    <rPh sb="46" eb="48">
      <t>カゾク</t>
    </rPh>
    <rPh sb="49" eb="51">
      <t>ハンノウ</t>
    </rPh>
    <rPh sb="52" eb="54">
      <t>ヘンカ</t>
    </rPh>
    <rPh sb="54" eb="55">
      <t>トウ</t>
    </rPh>
    <phoneticPr fontId="41"/>
  </si>
  <si>
    <t>保健師による直接支援や、訪問看護等の支援者が対応できるように調整したり、関係機関の後方支援をすることで、患者・家族が適切な情報を得たり、自主的に得る力をつけたりできているか評価する。</t>
    <rPh sb="0" eb="3">
      <t>ホケンシ</t>
    </rPh>
    <rPh sb="6" eb="8">
      <t>チョクセツ</t>
    </rPh>
    <rPh sb="8" eb="10">
      <t>シエン</t>
    </rPh>
    <rPh sb="12" eb="14">
      <t>ホウモン</t>
    </rPh>
    <rPh sb="14" eb="16">
      <t>カンゴ</t>
    </rPh>
    <rPh sb="16" eb="17">
      <t>トウ</t>
    </rPh>
    <rPh sb="18" eb="21">
      <t>シエンシャ</t>
    </rPh>
    <rPh sb="22" eb="24">
      <t>タイオウ</t>
    </rPh>
    <rPh sb="30" eb="32">
      <t>チョウセイ</t>
    </rPh>
    <rPh sb="36" eb="38">
      <t>カンケイ</t>
    </rPh>
    <rPh sb="38" eb="40">
      <t>キカン</t>
    </rPh>
    <rPh sb="41" eb="43">
      <t>コウホウ</t>
    </rPh>
    <rPh sb="43" eb="45">
      <t>シエン</t>
    </rPh>
    <rPh sb="52" eb="54">
      <t>カンジャ</t>
    </rPh>
    <rPh sb="55" eb="57">
      <t>カゾク</t>
    </rPh>
    <rPh sb="58" eb="60">
      <t>テキセツ</t>
    </rPh>
    <rPh sb="61" eb="63">
      <t>ジョウホウ</t>
    </rPh>
    <rPh sb="64" eb="65">
      <t>エ</t>
    </rPh>
    <rPh sb="68" eb="71">
      <t>ジシュテキ</t>
    </rPh>
    <rPh sb="72" eb="73">
      <t>エ</t>
    </rPh>
    <rPh sb="74" eb="75">
      <t>チカラ</t>
    </rPh>
    <rPh sb="86" eb="88">
      <t>ヒョウカ</t>
    </rPh>
    <phoneticPr fontId="41"/>
  </si>
  <si>
    <t>6.</t>
  </si>
  <si>
    <t>必要に応じ、地域の中で同じような状況の患者・家族が出会える機会を調整している</t>
    <rPh sb="0" eb="2">
      <t>ヒツヨウ</t>
    </rPh>
    <rPh sb="3" eb="4">
      <t>オウ</t>
    </rPh>
    <rPh sb="6" eb="8">
      <t>チイキ</t>
    </rPh>
    <rPh sb="9" eb="10">
      <t>ナカ</t>
    </rPh>
    <rPh sb="11" eb="12">
      <t>オナ</t>
    </rPh>
    <rPh sb="16" eb="18">
      <t>ジョウキョウ</t>
    </rPh>
    <rPh sb="19" eb="21">
      <t>カンジャ</t>
    </rPh>
    <rPh sb="22" eb="24">
      <t>カゾク</t>
    </rPh>
    <rPh sb="25" eb="27">
      <t>デア</t>
    </rPh>
    <rPh sb="29" eb="31">
      <t>キカイ</t>
    </rPh>
    <rPh sb="32" eb="34">
      <t>チョウセイ</t>
    </rPh>
    <phoneticPr fontId="41"/>
  </si>
  <si>
    <t>管轄内・外の患者・家族会等のリスト
疾患別の協力可能な患者・家族のリスト</t>
    <rPh sb="0" eb="2">
      <t>カンカツ</t>
    </rPh>
    <rPh sb="2" eb="3">
      <t>ナイ</t>
    </rPh>
    <rPh sb="4" eb="5">
      <t>ガイ</t>
    </rPh>
    <rPh sb="6" eb="8">
      <t>カンジャ</t>
    </rPh>
    <rPh sb="9" eb="11">
      <t>カゾク</t>
    </rPh>
    <rPh sb="11" eb="12">
      <t>カイ</t>
    </rPh>
    <rPh sb="12" eb="13">
      <t>トウ</t>
    </rPh>
    <rPh sb="18" eb="20">
      <t>シッカン</t>
    </rPh>
    <rPh sb="20" eb="21">
      <t>ベツ</t>
    </rPh>
    <rPh sb="22" eb="24">
      <t>キョウリョク</t>
    </rPh>
    <rPh sb="24" eb="26">
      <t>カノウ</t>
    </rPh>
    <rPh sb="27" eb="29">
      <t>カンジャ</t>
    </rPh>
    <rPh sb="30" eb="32">
      <t>カゾク</t>
    </rPh>
    <phoneticPr fontId="41"/>
  </si>
  <si>
    <t>療養生活が参考になる、ピアカウンセリングとして役立つ患者・家族又は家族会を把握し、必要に応じて紹介し、交流できる機会を調節できているか評価する。</t>
    <rPh sb="0" eb="2">
      <t>リョウヨウ</t>
    </rPh>
    <rPh sb="2" eb="4">
      <t>セイカツ</t>
    </rPh>
    <rPh sb="5" eb="7">
      <t>サンコウ</t>
    </rPh>
    <rPh sb="23" eb="25">
      <t>ヤクダ</t>
    </rPh>
    <rPh sb="26" eb="28">
      <t>カンジャ</t>
    </rPh>
    <rPh sb="29" eb="31">
      <t>カゾク</t>
    </rPh>
    <rPh sb="31" eb="32">
      <t>マタ</t>
    </rPh>
    <rPh sb="33" eb="35">
      <t>カゾク</t>
    </rPh>
    <rPh sb="35" eb="36">
      <t>カイ</t>
    </rPh>
    <rPh sb="37" eb="39">
      <t>ハアク</t>
    </rPh>
    <rPh sb="41" eb="43">
      <t>ヒツヨウ</t>
    </rPh>
    <rPh sb="44" eb="45">
      <t>オウ</t>
    </rPh>
    <rPh sb="47" eb="49">
      <t>ショウカイ</t>
    </rPh>
    <rPh sb="51" eb="53">
      <t>コウリュウ</t>
    </rPh>
    <rPh sb="56" eb="58">
      <t>キカイ</t>
    </rPh>
    <rPh sb="59" eb="61">
      <t>チョウセツ</t>
    </rPh>
    <rPh sb="67" eb="69">
      <t>ヒョウカ</t>
    </rPh>
    <phoneticPr fontId="41"/>
  </si>
  <si>
    <t>7.</t>
  </si>
  <si>
    <t>患者・家族が十分に話し合って療養方針を決定できるように支援している</t>
    <rPh sb="0" eb="2">
      <t>カンジャ</t>
    </rPh>
    <rPh sb="3" eb="5">
      <t>カゾク</t>
    </rPh>
    <rPh sb="6" eb="8">
      <t>ジュウブン</t>
    </rPh>
    <rPh sb="9" eb="10">
      <t>ハナ</t>
    </rPh>
    <rPh sb="11" eb="12">
      <t>ア</t>
    </rPh>
    <rPh sb="14" eb="16">
      <t>リョウヨウ</t>
    </rPh>
    <rPh sb="16" eb="18">
      <t>ホウシン</t>
    </rPh>
    <rPh sb="19" eb="21">
      <t>ケッテイ</t>
    </rPh>
    <rPh sb="27" eb="29">
      <t>シエン</t>
    </rPh>
    <phoneticPr fontId="41"/>
  </si>
  <si>
    <t>難病の地域ケアアセスメントツール様式１（在宅療養者の身体状況と医療サービス確保状況）</t>
    <rPh sb="0" eb="2">
      <t>ナンビョウ</t>
    </rPh>
    <rPh sb="3" eb="5">
      <t>チイキ</t>
    </rPh>
    <rPh sb="16" eb="18">
      <t>ヨウシキ</t>
    </rPh>
    <rPh sb="20" eb="22">
      <t>ザイタク</t>
    </rPh>
    <rPh sb="22" eb="24">
      <t>リョウヨウ</t>
    </rPh>
    <rPh sb="24" eb="25">
      <t>モノ</t>
    </rPh>
    <rPh sb="26" eb="28">
      <t>シンタイ</t>
    </rPh>
    <rPh sb="28" eb="30">
      <t>ジョウキョウ</t>
    </rPh>
    <rPh sb="31" eb="33">
      <t>イリョウ</t>
    </rPh>
    <rPh sb="37" eb="39">
      <t>カクホ</t>
    </rPh>
    <rPh sb="39" eb="41">
      <t>ジョウキョウ</t>
    </rPh>
    <phoneticPr fontId="41"/>
  </si>
  <si>
    <t>保健師または訪問看護師等の関係機関が、患者・家族に対し療養方針について十分話し合う機会を持つことができ、必要な情報が得られるよう支援されているか評価する。</t>
    <rPh sb="0" eb="3">
      <t>ホケンシ</t>
    </rPh>
    <rPh sb="6" eb="8">
      <t>ホウモン</t>
    </rPh>
    <rPh sb="8" eb="11">
      <t>カンゴシ</t>
    </rPh>
    <rPh sb="11" eb="12">
      <t>トウ</t>
    </rPh>
    <rPh sb="13" eb="15">
      <t>カンケイ</t>
    </rPh>
    <rPh sb="15" eb="17">
      <t>キカン</t>
    </rPh>
    <rPh sb="19" eb="21">
      <t>カンジャ</t>
    </rPh>
    <rPh sb="22" eb="24">
      <t>カゾク</t>
    </rPh>
    <rPh sb="25" eb="26">
      <t>タイ</t>
    </rPh>
    <rPh sb="27" eb="29">
      <t>リョウヨウ</t>
    </rPh>
    <rPh sb="29" eb="31">
      <t>ホウシン</t>
    </rPh>
    <rPh sb="35" eb="37">
      <t>ジュウブン</t>
    </rPh>
    <rPh sb="37" eb="38">
      <t>ハナ</t>
    </rPh>
    <rPh sb="39" eb="40">
      <t>ア</t>
    </rPh>
    <rPh sb="41" eb="43">
      <t>キカイ</t>
    </rPh>
    <rPh sb="44" eb="45">
      <t>モ</t>
    </rPh>
    <rPh sb="52" eb="54">
      <t>ヒツヨウ</t>
    </rPh>
    <rPh sb="55" eb="57">
      <t>ジョウホウ</t>
    </rPh>
    <rPh sb="58" eb="59">
      <t>エ</t>
    </rPh>
    <rPh sb="64" eb="66">
      <t>シエン</t>
    </rPh>
    <rPh sb="72" eb="74">
      <t>ヒョウカ</t>
    </rPh>
    <phoneticPr fontId="41"/>
  </si>
  <si>
    <t>8.</t>
  </si>
  <si>
    <t>医療依存度・セルフケア能力・介護力・経済状態等に応じたサービスが導入されるよう支援している</t>
    <rPh sb="0" eb="2">
      <t>イリョウ</t>
    </rPh>
    <rPh sb="2" eb="5">
      <t>イゾンド</t>
    </rPh>
    <rPh sb="11" eb="13">
      <t>ノウリョク</t>
    </rPh>
    <rPh sb="14" eb="16">
      <t>カイゴ</t>
    </rPh>
    <rPh sb="16" eb="17">
      <t>リョク</t>
    </rPh>
    <rPh sb="18" eb="20">
      <t>ケイザイ</t>
    </rPh>
    <rPh sb="20" eb="22">
      <t>ジョウタイ</t>
    </rPh>
    <rPh sb="22" eb="23">
      <t>トウ</t>
    </rPh>
    <rPh sb="24" eb="25">
      <t>オウ</t>
    </rPh>
    <rPh sb="32" eb="34">
      <t>ドウニュウ</t>
    </rPh>
    <rPh sb="39" eb="41">
      <t>シエン</t>
    </rPh>
    <phoneticPr fontId="41"/>
  </si>
  <si>
    <t>難病の地域ケアアセスメントツール様式１（在宅療養者の身体状況と医療サービス確保状況）
関係機関の担当者・連絡先・特徴等のリスト</t>
    <rPh sb="0" eb="2">
      <t>ナンビョウ</t>
    </rPh>
    <rPh sb="3" eb="5">
      <t>チイキ</t>
    </rPh>
    <rPh sb="16" eb="18">
      <t>ヨウシキ</t>
    </rPh>
    <rPh sb="43" eb="45">
      <t>カンケイ</t>
    </rPh>
    <rPh sb="45" eb="47">
      <t>キカン</t>
    </rPh>
    <rPh sb="48" eb="51">
      <t>タントウシャ</t>
    </rPh>
    <rPh sb="52" eb="55">
      <t>レンラクサキ</t>
    </rPh>
    <rPh sb="56" eb="58">
      <t>トクチョウ</t>
    </rPh>
    <rPh sb="58" eb="59">
      <t>トウ</t>
    </rPh>
    <phoneticPr fontId="41"/>
  </si>
  <si>
    <t>患者の病状進行、家族のライフステージを踏まえ、長期的な視野も含んだタイムリーなサービスが導入されるように、直接的または関係機関の後方支援を含む間接的な支援がされているか評価する。</t>
    <rPh sb="0" eb="2">
      <t>カンジャ</t>
    </rPh>
    <rPh sb="3" eb="5">
      <t>ビョウジョウ</t>
    </rPh>
    <rPh sb="5" eb="7">
      <t>シンコウ</t>
    </rPh>
    <rPh sb="8" eb="10">
      <t>カゾク</t>
    </rPh>
    <rPh sb="19" eb="20">
      <t>フ</t>
    </rPh>
    <rPh sb="23" eb="26">
      <t>チョウキテキ</t>
    </rPh>
    <rPh sb="27" eb="29">
      <t>シヤ</t>
    </rPh>
    <rPh sb="30" eb="31">
      <t>フク</t>
    </rPh>
    <rPh sb="44" eb="46">
      <t>ドウニュウ</t>
    </rPh>
    <rPh sb="53" eb="56">
      <t>チョクセツテキ</t>
    </rPh>
    <rPh sb="59" eb="61">
      <t>カンケイ</t>
    </rPh>
    <rPh sb="61" eb="63">
      <t>キカン</t>
    </rPh>
    <rPh sb="64" eb="66">
      <t>コウホウ</t>
    </rPh>
    <rPh sb="66" eb="68">
      <t>シエン</t>
    </rPh>
    <rPh sb="69" eb="70">
      <t>フク</t>
    </rPh>
    <rPh sb="71" eb="74">
      <t>カンセツテキ</t>
    </rPh>
    <rPh sb="75" eb="77">
      <t>シエン</t>
    </rPh>
    <rPh sb="84" eb="86">
      <t>ヒョウカ</t>
    </rPh>
    <phoneticPr fontId="41"/>
  </si>
  <si>
    <t>9.</t>
  </si>
  <si>
    <t>介護保険法や障害者総合支援法等の狭間にある難病患者・家族のニーズに対応している</t>
    <rPh sb="0" eb="2">
      <t>カイゴ</t>
    </rPh>
    <rPh sb="2" eb="4">
      <t>ホケン</t>
    </rPh>
    <rPh sb="4" eb="5">
      <t>ホウ</t>
    </rPh>
    <rPh sb="6" eb="9">
      <t>ショウガイシャ</t>
    </rPh>
    <rPh sb="9" eb="14">
      <t>ソウゴウシエンホウ</t>
    </rPh>
    <rPh sb="14" eb="15">
      <t>トウ</t>
    </rPh>
    <rPh sb="16" eb="18">
      <t>ハザマ</t>
    </rPh>
    <rPh sb="21" eb="23">
      <t>ナンビョウ</t>
    </rPh>
    <rPh sb="23" eb="25">
      <t>カンジャ</t>
    </rPh>
    <rPh sb="26" eb="28">
      <t>カゾク</t>
    </rPh>
    <rPh sb="33" eb="35">
      <t>タイオウ</t>
    </rPh>
    <phoneticPr fontId="41"/>
  </si>
  <si>
    <t>難病の地域ケアアセスメントツール様式１（在宅療養者の身体状況と医療サービス確保状況）
保健師が支援している難病療養者の個票</t>
    <phoneticPr fontId="41"/>
  </si>
  <si>
    <t>医療保険、介護保険、障がい者施策等の既存の制度の利用状況を把握し、対象外の患者や不足分について、難病対策事業や自治体の独自事業等でカバーできるように、新たな社会資源の開発や地域づくりも含めた活動ができているか評価する。</t>
    <rPh sb="0" eb="2">
      <t>イリョウ</t>
    </rPh>
    <rPh sb="2" eb="4">
      <t>ホケン</t>
    </rPh>
    <rPh sb="5" eb="7">
      <t>カイゴ</t>
    </rPh>
    <rPh sb="7" eb="9">
      <t>ホケン</t>
    </rPh>
    <rPh sb="10" eb="11">
      <t>ショウ</t>
    </rPh>
    <rPh sb="13" eb="14">
      <t>シャ</t>
    </rPh>
    <rPh sb="14" eb="16">
      <t>シサク</t>
    </rPh>
    <rPh sb="16" eb="17">
      <t>トウ</t>
    </rPh>
    <rPh sb="18" eb="20">
      <t>キゾン</t>
    </rPh>
    <rPh sb="21" eb="23">
      <t>セイド</t>
    </rPh>
    <rPh sb="24" eb="26">
      <t>リヨウ</t>
    </rPh>
    <rPh sb="26" eb="28">
      <t>ジョウキョウ</t>
    </rPh>
    <rPh sb="29" eb="31">
      <t>ハアク</t>
    </rPh>
    <rPh sb="33" eb="36">
      <t>タイショウガイ</t>
    </rPh>
    <rPh sb="37" eb="39">
      <t>カンジャ</t>
    </rPh>
    <rPh sb="40" eb="43">
      <t>フソクブン</t>
    </rPh>
    <rPh sb="48" eb="50">
      <t>ナンビョウ</t>
    </rPh>
    <rPh sb="50" eb="52">
      <t>タイサク</t>
    </rPh>
    <rPh sb="52" eb="54">
      <t>ジギョウ</t>
    </rPh>
    <rPh sb="55" eb="58">
      <t>ジチタイ</t>
    </rPh>
    <rPh sb="59" eb="61">
      <t>ドクジ</t>
    </rPh>
    <rPh sb="61" eb="63">
      <t>ジギョウ</t>
    </rPh>
    <rPh sb="63" eb="64">
      <t>トウ</t>
    </rPh>
    <rPh sb="75" eb="76">
      <t>アラ</t>
    </rPh>
    <rPh sb="78" eb="80">
      <t>シャカイ</t>
    </rPh>
    <rPh sb="80" eb="82">
      <t>シゲン</t>
    </rPh>
    <rPh sb="83" eb="85">
      <t>カイハツ</t>
    </rPh>
    <rPh sb="86" eb="88">
      <t>チイキ</t>
    </rPh>
    <rPh sb="92" eb="93">
      <t>フク</t>
    </rPh>
    <rPh sb="95" eb="97">
      <t>カツドウ</t>
    </rPh>
    <rPh sb="104" eb="106">
      <t>ヒョウカ</t>
    </rPh>
    <phoneticPr fontId="41"/>
  </si>
  <si>
    <t>10.</t>
  </si>
  <si>
    <t>患者・家族の生活の質(QOL)向上を考慮したケアプランが導入されるよう支援している</t>
    <rPh sb="0" eb="2">
      <t>カンジャ</t>
    </rPh>
    <rPh sb="3" eb="5">
      <t>カゾク</t>
    </rPh>
    <rPh sb="6" eb="8">
      <t>セイカツ</t>
    </rPh>
    <rPh sb="9" eb="10">
      <t>シツ</t>
    </rPh>
    <rPh sb="15" eb="17">
      <t>コウジョウ</t>
    </rPh>
    <rPh sb="18" eb="20">
      <t>コウリョ</t>
    </rPh>
    <rPh sb="28" eb="30">
      <t>ドウニュウ</t>
    </rPh>
    <rPh sb="35" eb="37">
      <t>シエン</t>
    </rPh>
    <phoneticPr fontId="41"/>
  </si>
  <si>
    <t>難病の地域ケアアセスメントツール様式１（在宅療養者の身体状況と医療サービス確保状況）
関係機関の担当者・連絡先・情報等のリスト
保健師が支援している難病療養者の個票</t>
    <rPh sb="0" eb="2">
      <t>ナンビョウ</t>
    </rPh>
    <rPh sb="3" eb="5">
      <t>チイキ</t>
    </rPh>
    <rPh sb="16" eb="18">
      <t>ヨウシキ</t>
    </rPh>
    <rPh sb="43" eb="45">
      <t>カンケイ</t>
    </rPh>
    <rPh sb="45" eb="47">
      <t>キカン</t>
    </rPh>
    <rPh sb="48" eb="51">
      <t>タントウシャ</t>
    </rPh>
    <rPh sb="52" eb="54">
      <t>レンラク</t>
    </rPh>
    <rPh sb="54" eb="55">
      <t>サキ</t>
    </rPh>
    <rPh sb="56" eb="58">
      <t>ジョウホウ</t>
    </rPh>
    <rPh sb="58" eb="59">
      <t>トウ</t>
    </rPh>
    <rPh sb="64" eb="67">
      <t>ホケンシ</t>
    </rPh>
    <rPh sb="68" eb="70">
      <t>シエン</t>
    </rPh>
    <rPh sb="74" eb="76">
      <t>ナンビョウ</t>
    </rPh>
    <rPh sb="76" eb="78">
      <t>リョウヨウ</t>
    </rPh>
    <rPh sb="78" eb="79">
      <t>モノ</t>
    </rPh>
    <rPh sb="80" eb="82">
      <t>コヒョウ</t>
    </rPh>
    <phoneticPr fontId="41"/>
  </si>
  <si>
    <t>患者・家族の生活の質も含めたアセスメントを行い、ケアプランの作成および支援の提供について、関係機関が情報を共有し活動できるよう調整しているか評価する。</t>
    <rPh sb="0" eb="2">
      <t>カンジャ</t>
    </rPh>
    <rPh sb="3" eb="5">
      <t>カゾク</t>
    </rPh>
    <rPh sb="6" eb="8">
      <t>セイカツ</t>
    </rPh>
    <rPh sb="9" eb="10">
      <t>シツ</t>
    </rPh>
    <rPh sb="11" eb="12">
      <t>フク</t>
    </rPh>
    <rPh sb="21" eb="22">
      <t>オコナ</t>
    </rPh>
    <rPh sb="30" eb="32">
      <t>サクセイ</t>
    </rPh>
    <rPh sb="35" eb="37">
      <t>シエン</t>
    </rPh>
    <rPh sb="38" eb="40">
      <t>テイキョウ</t>
    </rPh>
    <rPh sb="45" eb="47">
      <t>カンケイ</t>
    </rPh>
    <rPh sb="47" eb="49">
      <t>キカン</t>
    </rPh>
    <rPh sb="50" eb="52">
      <t>ジョウホウ</t>
    </rPh>
    <rPh sb="53" eb="55">
      <t>キョウユウ</t>
    </rPh>
    <rPh sb="56" eb="58">
      <t>カツドウ</t>
    </rPh>
    <rPh sb="63" eb="65">
      <t>チョウセイ</t>
    </rPh>
    <rPh sb="70" eb="72">
      <t>ヒョウカ</t>
    </rPh>
    <phoneticPr fontId="41"/>
  </si>
  <si>
    <t>11.</t>
  </si>
  <si>
    <t>緊急・災害時に必要な物品・処置・連絡・非難手順等が整備され、定期的に指導・管理が提供されるよう支援している</t>
    <rPh sb="0" eb="2">
      <t>キンキュウ</t>
    </rPh>
    <rPh sb="3" eb="5">
      <t>サイガイ</t>
    </rPh>
    <rPh sb="5" eb="6">
      <t>ジ</t>
    </rPh>
    <rPh sb="7" eb="9">
      <t>ヒツヨウ</t>
    </rPh>
    <rPh sb="10" eb="12">
      <t>ブッピン</t>
    </rPh>
    <rPh sb="13" eb="15">
      <t>ショチ</t>
    </rPh>
    <rPh sb="16" eb="18">
      <t>レンラク</t>
    </rPh>
    <rPh sb="19" eb="21">
      <t>ヒナン</t>
    </rPh>
    <rPh sb="21" eb="23">
      <t>テジュン</t>
    </rPh>
    <rPh sb="23" eb="24">
      <t>トウ</t>
    </rPh>
    <rPh sb="25" eb="27">
      <t>セイビ</t>
    </rPh>
    <rPh sb="30" eb="33">
      <t>テイキテキ</t>
    </rPh>
    <rPh sb="34" eb="36">
      <t>シドウ</t>
    </rPh>
    <rPh sb="37" eb="39">
      <t>カンリ</t>
    </rPh>
    <rPh sb="40" eb="42">
      <t>テイキョウ</t>
    </rPh>
    <rPh sb="47" eb="49">
      <t>シエン</t>
    </rPh>
    <phoneticPr fontId="41"/>
  </si>
  <si>
    <t>患者・家族の緊急・災害時の準備状況に関する資料
関係機関の緊急・災害時の活動方針やマニュアル等の整備状況に関する資料
個別の災害を含めた支援・管理状況に関する資料</t>
    <rPh sb="0" eb="2">
      <t>カンジャ</t>
    </rPh>
    <rPh sb="3" eb="5">
      <t>カゾク</t>
    </rPh>
    <rPh sb="6" eb="8">
      <t>キンキュウ</t>
    </rPh>
    <rPh sb="9" eb="11">
      <t>サイガイ</t>
    </rPh>
    <rPh sb="11" eb="12">
      <t>ジ</t>
    </rPh>
    <rPh sb="13" eb="15">
      <t>ジュンビ</t>
    </rPh>
    <rPh sb="15" eb="17">
      <t>ジョウキョウ</t>
    </rPh>
    <rPh sb="18" eb="19">
      <t>カン</t>
    </rPh>
    <rPh sb="21" eb="23">
      <t>シリョウ</t>
    </rPh>
    <rPh sb="24" eb="26">
      <t>カンケイ</t>
    </rPh>
    <rPh sb="26" eb="28">
      <t>キカン</t>
    </rPh>
    <rPh sb="29" eb="31">
      <t>キンキュウ</t>
    </rPh>
    <rPh sb="32" eb="34">
      <t>サイガイ</t>
    </rPh>
    <rPh sb="34" eb="35">
      <t>ジ</t>
    </rPh>
    <rPh sb="36" eb="38">
      <t>カツドウ</t>
    </rPh>
    <rPh sb="38" eb="40">
      <t>ホウシン</t>
    </rPh>
    <rPh sb="46" eb="47">
      <t>トウ</t>
    </rPh>
    <rPh sb="48" eb="50">
      <t>セイビ</t>
    </rPh>
    <rPh sb="50" eb="52">
      <t>ジョウキョウ</t>
    </rPh>
    <rPh sb="53" eb="54">
      <t>カン</t>
    </rPh>
    <rPh sb="56" eb="58">
      <t>シリョウ</t>
    </rPh>
    <rPh sb="59" eb="61">
      <t>コベツ</t>
    </rPh>
    <rPh sb="62" eb="64">
      <t>サイガイ</t>
    </rPh>
    <rPh sb="65" eb="66">
      <t>フク</t>
    </rPh>
    <rPh sb="68" eb="70">
      <t>シエン</t>
    </rPh>
    <rPh sb="71" eb="73">
      <t>カンリ</t>
    </rPh>
    <rPh sb="73" eb="75">
      <t>ジョウキョウ</t>
    </rPh>
    <rPh sb="76" eb="77">
      <t>カン</t>
    </rPh>
    <rPh sb="79" eb="81">
      <t>シリョウ</t>
    </rPh>
    <phoneticPr fontId="41"/>
  </si>
  <si>
    <t>患者の急変時、介護者が介護できなくなったとき、台風や地震などの自然災害等の時の対応が患者・家族間で話し合われ、個別の支援計画、日ごろの備えを含めた対応が、日常の支援の中で提供されるように調整されているか評価する。</t>
    <rPh sb="0" eb="2">
      <t>カンジャ</t>
    </rPh>
    <rPh sb="3" eb="5">
      <t>キュウヘン</t>
    </rPh>
    <rPh sb="5" eb="6">
      <t>ジ</t>
    </rPh>
    <rPh sb="7" eb="10">
      <t>カイゴシャ</t>
    </rPh>
    <rPh sb="11" eb="13">
      <t>カイゴ</t>
    </rPh>
    <rPh sb="23" eb="25">
      <t>タイフウ</t>
    </rPh>
    <rPh sb="26" eb="28">
      <t>ジシン</t>
    </rPh>
    <rPh sb="31" eb="33">
      <t>シゼン</t>
    </rPh>
    <rPh sb="33" eb="35">
      <t>サイガイ</t>
    </rPh>
    <rPh sb="35" eb="36">
      <t>トウ</t>
    </rPh>
    <rPh sb="37" eb="38">
      <t>トキ</t>
    </rPh>
    <rPh sb="39" eb="41">
      <t>タイオウ</t>
    </rPh>
    <rPh sb="42" eb="44">
      <t>カンジャ</t>
    </rPh>
    <rPh sb="45" eb="47">
      <t>カゾク</t>
    </rPh>
    <rPh sb="47" eb="48">
      <t>カン</t>
    </rPh>
    <rPh sb="49" eb="50">
      <t>ハナ</t>
    </rPh>
    <rPh sb="51" eb="52">
      <t>ア</t>
    </rPh>
    <rPh sb="55" eb="57">
      <t>コベツ</t>
    </rPh>
    <rPh sb="58" eb="60">
      <t>シエン</t>
    </rPh>
    <rPh sb="60" eb="62">
      <t>ケイカク</t>
    </rPh>
    <rPh sb="63" eb="64">
      <t>ヒ</t>
    </rPh>
    <rPh sb="67" eb="68">
      <t>ソナ</t>
    </rPh>
    <rPh sb="70" eb="71">
      <t>フク</t>
    </rPh>
    <rPh sb="73" eb="75">
      <t>タイオウ</t>
    </rPh>
    <rPh sb="77" eb="79">
      <t>ニチジョウ</t>
    </rPh>
    <rPh sb="80" eb="82">
      <t>シエン</t>
    </rPh>
    <rPh sb="83" eb="84">
      <t>ナカ</t>
    </rPh>
    <rPh sb="85" eb="87">
      <t>テイキョウ</t>
    </rPh>
    <rPh sb="93" eb="95">
      <t>チョウセイ</t>
    </rPh>
    <rPh sb="101" eb="103">
      <t>ヒョウカ</t>
    </rPh>
    <phoneticPr fontId="41"/>
  </si>
  <si>
    <t>プロセス（難病医療ネットワーク）</t>
    <rPh sb="5" eb="7">
      <t>ナンビョウ</t>
    </rPh>
    <rPh sb="7" eb="9">
      <t>イリョウ</t>
    </rPh>
    <phoneticPr fontId="41"/>
  </si>
  <si>
    <t>12.</t>
  </si>
  <si>
    <t>医療処置等の医学的管理が適切に提供されるようにサービス提供者の連携を図っている</t>
    <rPh sb="0" eb="2">
      <t>イリョウ</t>
    </rPh>
    <rPh sb="2" eb="4">
      <t>ショチ</t>
    </rPh>
    <rPh sb="4" eb="5">
      <t>トウ</t>
    </rPh>
    <rPh sb="6" eb="9">
      <t>イガクテキ</t>
    </rPh>
    <rPh sb="9" eb="11">
      <t>カンリ</t>
    </rPh>
    <rPh sb="12" eb="14">
      <t>テキセツ</t>
    </rPh>
    <rPh sb="15" eb="17">
      <t>テイキョウ</t>
    </rPh>
    <rPh sb="27" eb="29">
      <t>テイキョウ</t>
    </rPh>
    <rPh sb="29" eb="30">
      <t>シャ</t>
    </rPh>
    <rPh sb="31" eb="33">
      <t>レンケイ</t>
    </rPh>
    <rPh sb="34" eb="35">
      <t>ハカ</t>
    </rPh>
    <phoneticPr fontId="41"/>
  </si>
  <si>
    <t>難病の地域ケアアセスメントツール様式１（在宅療養者の身体状況と医療サービス確保状況）
支援チーム内の連携体制に関する資料</t>
    <rPh sb="0" eb="2">
      <t>ナンビョウ</t>
    </rPh>
    <rPh sb="3" eb="5">
      <t>チイキ</t>
    </rPh>
    <rPh sb="16" eb="18">
      <t>ヨウシキ</t>
    </rPh>
    <rPh sb="43" eb="45">
      <t>シエン</t>
    </rPh>
    <rPh sb="48" eb="49">
      <t>ナイ</t>
    </rPh>
    <rPh sb="50" eb="52">
      <t>レンケイ</t>
    </rPh>
    <rPh sb="52" eb="54">
      <t>タイセイ</t>
    </rPh>
    <rPh sb="55" eb="56">
      <t>カン</t>
    </rPh>
    <rPh sb="58" eb="60">
      <t>シリョウ</t>
    </rPh>
    <phoneticPr fontId="41"/>
  </si>
  <si>
    <t>診断初期、特定症状（呼吸障害、嚥下障害等）発生時期、医療処置導入期、医療処置管理期などの状況に応じた医学的管理が提供されているか、特定の関係機関に偏らず、サービス提供に地域格差が少なくなるような活動が行われているか評価する。</t>
    <phoneticPr fontId="41"/>
  </si>
  <si>
    <t>13.</t>
  </si>
  <si>
    <t>入退院時に療養方針・ケア計画等について医療機関と在宅支援チームの情報交換ができるよう支援している</t>
    <rPh sb="0" eb="3">
      <t>ニュウタイイン</t>
    </rPh>
    <rPh sb="3" eb="4">
      <t>ジ</t>
    </rPh>
    <rPh sb="5" eb="7">
      <t>リョウヨウ</t>
    </rPh>
    <rPh sb="7" eb="9">
      <t>ホウシン</t>
    </rPh>
    <rPh sb="12" eb="14">
      <t>ケイカク</t>
    </rPh>
    <rPh sb="14" eb="15">
      <t>トウ</t>
    </rPh>
    <rPh sb="19" eb="21">
      <t>イリョウ</t>
    </rPh>
    <rPh sb="21" eb="23">
      <t>キカン</t>
    </rPh>
    <rPh sb="24" eb="26">
      <t>ザイタク</t>
    </rPh>
    <rPh sb="26" eb="28">
      <t>シエン</t>
    </rPh>
    <rPh sb="32" eb="34">
      <t>ジョウホウ</t>
    </rPh>
    <rPh sb="34" eb="36">
      <t>コウカン</t>
    </rPh>
    <rPh sb="42" eb="44">
      <t>シエン</t>
    </rPh>
    <phoneticPr fontId="41"/>
  </si>
  <si>
    <t>入退院前の療養状況、入退院後の留意点等の健康上の課題、療養上の課題等を情報交換し、今後の療養方針やケア計画等について、医療機関と在宅支援チームの情報交換ができるよう調整されているか評価する。</t>
    <rPh sb="0" eb="3">
      <t>ニュウタイイン</t>
    </rPh>
    <rPh sb="3" eb="4">
      <t>マエ</t>
    </rPh>
    <rPh sb="5" eb="7">
      <t>リョウヨウ</t>
    </rPh>
    <rPh sb="7" eb="9">
      <t>ジョウキョウ</t>
    </rPh>
    <rPh sb="10" eb="13">
      <t>ニュウタイイン</t>
    </rPh>
    <rPh sb="13" eb="14">
      <t>ゴ</t>
    </rPh>
    <rPh sb="15" eb="18">
      <t>リュウイテン</t>
    </rPh>
    <rPh sb="18" eb="19">
      <t>トウ</t>
    </rPh>
    <rPh sb="20" eb="23">
      <t>ケンコウジョウ</t>
    </rPh>
    <rPh sb="24" eb="26">
      <t>カダイ</t>
    </rPh>
    <rPh sb="27" eb="29">
      <t>リョウヨウ</t>
    </rPh>
    <rPh sb="29" eb="30">
      <t>ジョウ</t>
    </rPh>
    <rPh sb="31" eb="33">
      <t>カダイ</t>
    </rPh>
    <rPh sb="33" eb="34">
      <t>トウ</t>
    </rPh>
    <rPh sb="35" eb="37">
      <t>ジョウホウ</t>
    </rPh>
    <rPh sb="37" eb="39">
      <t>コウカン</t>
    </rPh>
    <rPh sb="41" eb="43">
      <t>コンゴ</t>
    </rPh>
    <rPh sb="44" eb="46">
      <t>リョウヨウ</t>
    </rPh>
    <rPh sb="46" eb="48">
      <t>ホウシン</t>
    </rPh>
    <rPh sb="51" eb="53">
      <t>ケイカク</t>
    </rPh>
    <rPh sb="53" eb="54">
      <t>トウ</t>
    </rPh>
    <rPh sb="59" eb="61">
      <t>イリョウ</t>
    </rPh>
    <rPh sb="61" eb="63">
      <t>キカン</t>
    </rPh>
    <rPh sb="64" eb="66">
      <t>ザイタク</t>
    </rPh>
    <rPh sb="66" eb="68">
      <t>シエン</t>
    </rPh>
    <rPh sb="72" eb="74">
      <t>ジョウホウ</t>
    </rPh>
    <rPh sb="74" eb="76">
      <t>コウカン</t>
    </rPh>
    <rPh sb="82" eb="84">
      <t>チョウセイ</t>
    </rPh>
    <rPh sb="90" eb="92">
      <t>ヒョウカ</t>
    </rPh>
    <phoneticPr fontId="41"/>
  </si>
  <si>
    <t>14.</t>
  </si>
  <si>
    <t>支援チーム内でケア計画等が確認・修正されるよう難病対策事業(訪問診療、支援計画策定・評価事業等)を活用している</t>
    <rPh sb="0" eb="2">
      <t>シエン</t>
    </rPh>
    <rPh sb="5" eb="6">
      <t>ナイ</t>
    </rPh>
    <rPh sb="9" eb="11">
      <t>ケイカク</t>
    </rPh>
    <rPh sb="11" eb="12">
      <t>トウ</t>
    </rPh>
    <rPh sb="13" eb="15">
      <t>カクニン</t>
    </rPh>
    <rPh sb="16" eb="18">
      <t>シュウセイ</t>
    </rPh>
    <rPh sb="23" eb="25">
      <t>ナンビョウ</t>
    </rPh>
    <rPh sb="25" eb="27">
      <t>タイサク</t>
    </rPh>
    <rPh sb="27" eb="29">
      <t>ジギョウ</t>
    </rPh>
    <rPh sb="30" eb="32">
      <t>ホウモン</t>
    </rPh>
    <rPh sb="32" eb="34">
      <t>シンリョウ</t>
    </rPh>
    <rPh sb="35" eb="37">
      <t>シエン</t>
    </rPh>
    <rPh sb="37" eb="39">
      <t>ケイカク</t>
    </rPh>
    <rPh sb="39" eb="41">
      <t>サクテイ</t>
    </rPh>
    <rPh sb="42" eb="44">
      <t>ヒョウカ</t>
    </rPh>
    <rPh sb="44" eb="46">
      <t>ジギョウ</t>
    </rPh>
    <rPh sb="46" eb="47">
      <t>トウ</t>
    </rPh>
    <rPh sb="49" eb="51">
      <t>カツヨウ</t>
    </rPh>
    <phoneticPr fontId="41"/>
  </si>
  <si>
    <t>個別の事例の支援関係者が情報の共有を図る、ケアの留意点が変更される場合に協議するなど、ケア計画等が確認・修正される必要があるときに、難病対策事業を活用し、協議の場を提供したり、協議の方向性を確認したり、調整することができているか評価する。</t>
    <rPh sb="0" eb="2">
      <t>コベツ</t>
    </rPh>
    <rPh sb="3" eb="5">
      <t>ジレイ</t>
    </rPh>
    <rPh sb="6" eb="8">
      <t>シエン</t>
    </rPh>
    <rPh sb="8" eb="11">
      <t>カンケイシャ</t>
    </rPh>
    <rPh sb="12" eb="14">
      <t>ジョウホウ</t>
    </rPh>
    <rPh sb="15" eb="17">
      <t>キョウユウ</t>
    </rPh>
    <rPh sb="18" eb="19">
      <t>ハカ</t>
    </rPh>
    <rPh sb="24" eb="27">
      <t>リュウイテン</t>
    </rPh>
    <rPh sb="28" eb="30">
      <t>ヘンコウ</t>
    </rPh>
    <rPh sb="33" eb="35">
      <t>バアイ</t>
    </rPh>
    <rPh sb="36" eb="38">
      <t>キョウギ</t>
    </rPh>
    <rPh sb="45" eb="47">
      <t>ケイカク</t>
    </rPh>
    <rPh sb="47" eb="48">
      <t>トウ</t>
    </rPh>
    <rPh sb="49" eb="51">
      <t>カクニン</t>
    </rPh>
    <rPh sb="52" eb="54">
      <t>シュウセイ</t>
    </rPh>
    <rPh sb="57" eb="59">
      <t>ヒツヨウ</t>
    </rPh>
    <rPh sb="66" eb="68">
      <t>ナンビョウ</t>
    </rPh>
    <rPh sb="68" eb="70">
      <t>タイサク</t>
    </rPh>
    <rPh sb="70" eb="72">
      <t>ジギョウ</t>
    </rPh>
    <rPh sb="73" eb="75">
      <t>カツヨウ</t>
    </rPh>
    <rPh sb="77" eb="79">
      <t>キョウギ</t>
    </rPh>
    <rPh sb="80" eb="81">
      <t>バ</t>
    </rPh>
    <rPh sb="82" eb="84">
      <t>テイキョウ</t>
    </rPh>
    <rPh sb="88" eb="90">
      <t>キョウギ</t>
    </rPh>
    <rPh sb="91" eb="94">
      <t>ホウコウセイ</t>
    </rPh>
    <rPh sb="95" eb="97">
      <t>カクニン</t>
    </rPh>
    <rPh sb="101" eb="103">
      <t>チョウセイ</t>
    </rPh>
    <rPh sb="114" eb="116">
      <t>ヒョウカ</t>
    </rPh>
    <phoneticPr fontId="41"/>
  </si>
  <si>
    <t>15.</t>
  </si>
  <si>
    <t>難病対策事業に難病に関する地域診断と目標設定を行うことを位置づけている</t>
    <rPh sb="0" eb="2">
      <t>ナンビョウ</t>
    </rPh>
    <rPh sb="2" eb="4">
      <t>タイサク</t>
    </rPh>
    <rPh sb="4" eb="6">
      <t>ジギョウ</t>
    </rPh>
    <rPh sb="7" eb="9">
      <t>ナンビョウ</t>
    </rPh>
    <rPh sb="10" eb="11">
      <t>カン</t>
    </rPh>
    <rPh sb="13" eb="15">
      <t>チイキ</t>
    </rPh>
    <rPh sb="15" eb="17">
      <t>シンダン</t>
    </rPh>
    <rPh sb="18" eb="20">
      <t>モクヒョウ</t>
    </rPh>
    <rPh sb="20" eb="22">
      <t>セッテイ</t>
    </rPh>
    <rPh sb="23" eb="24">
      <t>オコナ</t>
    </rPh>
    <rPh sb="28" eb="30">
      <t>イチ</t>
    </rPh>
    <phoneticPr fontId="41"/>
  </si>
  <si>
    <t>支援計画策定・評価事業等の難病対策事業において、定期的に地域の難病に関する課題を資料等を用いて協議する機会を位置づけ、担当者間で活動目標を設定、共有することができているか評価する。</t>
    <rPh sb="0" eb="2">
      <t>シエン</t>
    </rPh>
    <rPh sb="2" eb="4">
      <t>ケイカク</t>
    </rPh>
    <rPh sb="4" eb="6">
      <t>サクテイ</t>
    </rPh>
    <rPh sb="7" eb="9">
      <t>ヒョウカ</t>
    </rPh>
    <rPh sb="9" eb="11">
      <t>ジギョウ</t>
    </rPh>
    <rPh sb="11" eb="12">
      <t>トウ</t>
    </rPh>
    <rPh sb="13" eb="15">
      <t>ナンビョウ</t>
    </rPh>
    <rPh sb="15" eb="17">
      <t>タイサク</t>
    </rPh>
    <rPh sb="17" eb="19">
      <t>ジギョウ</t>
    </rPh>
    <rPh sb="24" eb="27">
      <t>テイキテキ</t>
    </rPh>
    <rPh sb="28" eb="30">
      <t>チイキ</t>
    </rPh>
    <rPh sb="31" eb="33">
      <t>ナンビョウ</t>
    </rPh>
    <rPh sb="34" eb="35">
      <t>カン</t>
    </rPh>
    <rPh sb="37" eb="39">
      <t>カダイ</t>
    </rPh>
    <rPh sb="40" eb="42">
      <t>シリョウ</t>
    </rPh>
    <rPh sb="42" eb="43">
      <t>トウ</t>
    </rPh>
    <rPh sb="44" eb="45">
      <t>モチ</t>
    </rPh>
    <rPh sb="47" eb="49">
      <t>キョウギ</t>
    </rPh>
    <rPh sb="51" eb="53">
      <t>キカイ</t>
    </rPh>
    <rPh sb="54" eb="56">
      <t>イチ</t>
    </rPh>
    <rPh sb="59" eb="62">
      <t>タントウシャ</t>
    </rPh>
    <rPh sb="62" eb="63">
      <t>カン</t>
    </rPh>
    <rPh sb="64" eb="68">
      <t>カツドウモクヒョウ</t>
    </rPh>
    <rPh sb="69" eb="71">
      <t>セッテイ</t>
    </rPh>
    <rPh sb="72" eb="74">
      <t>キョウユウ</t>
    </rPh>
    <rPh sb="85" eb="87">
      <t>ヒョウカ</t>
    </rPh>
    <phoneticPr fontId="41"/>
  </si>
  <si>
    <t>16.</t>
  </si>
  <si>
    <t>難病の地域診断に基づいた難病対策事業の実施計画が策定されている</t>
    <rPh sb="0" eb="2">
      <t>ナンビョウ</t>
    </rPh>
    <rPh sb="3" eb="5">
      <t>チイキ</t>
    </rPh>
    <rPh sb="5" eb="7">
      <t>シンダン</t>
    </rPh>
    <rPh sb="8" eb="9">
      <t>モト</t>
    </rPh>
    <rPh sb="12" eb="14">
      <t>ナンビョウ</t>
    </rPh>
    <rPh sb="14" eb="16">
      <t>タイサク</t>
    </rPh>
    <rPh sb="16" eb="18">
      <t>ジギョウ</t>
    </rPh>
    <rPh sb="19" eb="21">
      <t>ジッシ</t>
    </rPh>
    <rPh sb="21" eb="23">
      <t>ケイカク</t>
    </rPh>
    <rPh sb="24" eb="26">
      <t>サクテイ</t>
    </rPh>
    <phoneticPr fontId="41"/>
  </si>
  <si>
    <t>難病対策事業の実施計画が、例年通りの継続的なものにとどまらず、地域診断に基づく計画や前年度の実績を踏まえた活動の修正を含む計画になっているか評価する。</t>
    <rPh sb="0" eb="2">
      <t>ナンビョウ</t>
    </rPh>
    <rPh sb="2" eb="4">
      <t>タイサク</t>
    </rPh>
    <rPh sb="4" eb="6">
      <t>ジギョウ</t>
    </rPh>
    <rPh sb="7" eb="9">
      <t>ジッシ</t>
    </rPh>
    <rPh sb="9" eb="11">
      <t>ケイカク</t>
    </rPh>
    <rPh sb="13" eb="15">
      <t>レイネン</t>
    </rPh>
    <rPh sb="15" eb="16">
      <t>ドオ</t>
    </rPh>
    <rPh sb="18" eb="21">
      <t>ケイゾクテキ</t>
    </rPh>
    <rPh sb="31" eb="33">
      <t>チイキ</t>
    </rPh>
    <rPh sb="33" eb="35">
      <t>シンダン</t>
    </rPh>
    <rPh sb="36" eb="37">
      <t>モト</t>
    </rPh>
    <rPh sb="39" eb="41">
      <t>ケイカク</t>
    </rPh>
    <rPh sb="42" eb="45">
      <t>ゼンネンド</t>
    </rPh>
    <rPh sb="46" eb="48">
      <t>ジッセキ</t>
    </rPh>
    <rPh sb="49" eb="50">
      <t>フ</t>
    </rPh>
    <rPh sb="53" eb="55">
      <t>カツドウ</t>
    </rPh>
    <rPh sb="56" eb="58">
      <t>シュウセイ</t>
    </rPh>
    <rPh sb="59" eb="60">
      <t>フク</t>
    </rPh>
    <rPh sb="61" eb="63">
      <t>ケイカク</t>
    </rPh>
    <rPh sb="70" eb="72">
      <t>ヒョウカ</t>
    </rPh>
    <phoneticPr fontId="41"/>
  </si>
  <si>
    <t>17.</t>
  </si>
  <si>
    <t>地域の医療福祉従事者の難病支援の水準向上を目指した研修会等を行っている</t>
    <rPh sb="0" eb="2">
      <t>チイキ</t>
    </rPh>
    <rPh sb="3" eb="5">
      <t>イリョウ</t>
    </rPh>
    <rPh sb="5" eb="7">
      <t>フクシ</t>
    </rPh>
    <rPh sb="7" eb="10">
      <t>ジュウジシャ</t>
    </rPh>
    <rPh sb="11" eb="13">
      <t>ナンビョウ</t>
    </rPh>
    <rPh sb="13" eb="15">
      <t>シエン</t>
    </rPh>
    <rPh sb="16" eb="18">
      <t>スイジュン</t>
    </rPh>
    <rPh sb="18" eb="20">
      <t>コウジョウ</t>
    </rPh>
    <rPh sb="21" eb="23">
      <t>メザ</t>
    </rPh>
    <rPh sb="25" eb="28">
      <t>ケンシュウカイ</t>
    </rPh>
    <rPh sb="28" eb="29">
      <t>トウ</t>
    </rPh>
    <rPh sb="30" eb="31">
      <t>オコナ</t>
    </rPh>
    <phoneticPr fontId="41"/>
  </si>
  <si>
    <t>地域の関係機関の資質向上を目的とする研修会等の実施報告書</t>
    <rPh sb="0" eb="2">
      <t>チイキ</t>
    </rPh>
    <rPh sb="3" eb="5">
      <t>カンケイ</t>
    </rPh>
    <rPh sb="5" eb="7">
      <t>キカン</t>
    </rPh>
    <rPh sb="8" eb="10">
      <t>シシツ</t>
    </rPh>
    <rPh sb="10" eb="12">
      <t>コウジョウ</t>
    </rPh>
    <rPh sb="13" eb="15">
      <t>モクテキ</t>
    </rPh>
    <rPh sb="18" eb="21">
      <t>ケンシュウカイ</t>
    </rPh>
    <rPh sb="21" eb="22">
      <t>トウ</t>
    </rPh>
    <rPh sb="23" eb="25">
      <t>ジッシ</t>
    </rPh>
    <rPh sb="25" eb="28">
      <t>ホウコクショ</t>
    </rPh>
    <phoneticPr fontId="41"/>
  </si>
  <si>
    <t>地域の難病対策に関する課題を踏まえ、関係機関の支援力向上、関係機関の連携強化、地域の難病支援課題の共有等の難病支援の水準向上を目指した事例を通じた支援や研修会等の集団を対象とする活動が行えているか評価する。</t>
    <rPh sb="0" eb="2">
      <t>チイキ</t>
    </rPh>
    <rPh sb="3" eb="5">
      <t>ナンビョウ</t>
    </rPh>
    <rPh sb="5" eb="7">
      <t>タイサク</t>
    </rPh>
    <rPh sb="8" eb="9">
      <t>カン</t>
    </rPh>
    <rPh sb="11" eb="13">
      <t>カダイ</t>
    </rPh>
    <rPh sb="14" eb="15">
      <t>フ</t>
    </rPh>
    <rPh sb="18" eb="20">
      <t>カンケイ</t>
    </rPh>
    <rPh sb="20" eb="22">
      <t>キカン</t>
    </rPh>
    <rPh sb="23" eb="25">
      <t>シエン</t>
    </rPh>
    <rPh sb="25" eb="26">
      <t>リョク</t>
    </rPh>
    <rPh sb="26" eb="28">
      <t>コウジョウ</t>
    </rPh>
    <rPh sb="29" eb="31">
      <t>カンケイ</t>
    </rPh>
    <rPh sb="31" eb="33">
      <t>キカン</t>
    </rPh>
    <rPh sb="34" eb="36">
      <t>レンケイ</t>
    </rPh>
    <rPh sb="36" eb="38">
      <t>キョウカ</t>
    </rPh>
    <rPh sb="39" eb="41">
      <t>チイキ</t>
    </rPh>
    <rPh sb="42" eb="44">
      <t>ナンビョウ</t>
    </rPh>
    <rPh sb="44" eb="46">
      <t>シエン</t>
    </rPh>
    <rPh sb="46" eb="48">
      <t>カダイ</t>
    </rPh>
    <rPh sb="49" eb="51">
      <t>キョウユウ</t>
    </rPh>
    <rPh sb="51" eb="52">
      <t>トウ</t>
    </rPh>
    <rPh sb="53" eb="55">
      <t>ナンビョウ</t>
    </rPh>
    <rPh sb="55" eb="57">
      <t>シエン</t>
    </rPh>
    <rPh sb="58" eb="60">
      <t>スイジュン</t>
    </rPh>
    <rPh sb="60" eb="62">
      <t>コウジョウ</t>
    </rPh>
    <rPh sb="63" eb="65">
      <t>メザ</t>
    </rPh>
    <rPh sb="67" eb="69">
      <t>ジレイ</t>
    </rPh>
    <rPh sb="70" eb="71">
      <t>ツウ</t>
    </rPh>
    <rPh sb="73" eb="75">
      <t>シエン</t>
    </rPh>
    <rPh sb="76" eb="79">
      <t>ケンシュウカイ</t>
    </rPh>
    <rPh sb="79" eb="80">
      <t>トウ</t>
    </rPh>
    <rPh sb="81" eb="83">
      <t>シュウダン</t>
    </rPh>
    <rPh sb="84" eb="86">
      <t>タイショウ</t>
    </rPh>
    <rPh sb="89" eb="91">
      <t>カツドウ</t>
    </rPh>
    <rPh sb="92" eb="93">
      <t>オコナ</t>
    </rPh>
    <rPh sb="98" eb="100">
      <t>ヒョウカ</t>
    </rPh>
    <phoneticPr fontId="41"/>
  </si>
  <si>
    <t>18.</t>
  </si>
  <si>
    <t>関係者連絡会等において在宅医療への円滑な移行やネットワークの強化を意図した交流・連携を行っている</t>
    <rPh sb="0" eb="3">
      <t>カンケイシャ</t>
    </rPh>
    <rPh sb="3" eb="5">
      <t>レンラク</t>
    </rPh>
    <rPh sb="5" eb="6">
      <t>カイ</t>
    </rPh>
    <rPh sb="6" eb="7">
      <t>トウ</t>
    </rPh>
    <rPh sb="11" eb="13">
      <t>ザイタク</t>
    </rPh>
    <rPh sb="13" eb="15">
      <t>イリョウ</t>
    </rPh>
    <rPh sb="17" eb="19">
      <t>エンカツ</t>
    </rPh>
    <rPh sb="20" eb="22">
      <t>イコウ</t>
    </rPh>
    <rPh sb="30" eb="32">
      <t>キョウカ</t>
    </rPh>
    <rPh sb="33" eb="35">
      <t>イト</t>
    </rPh>
    <rPh sb="37" eb="39">
      <t>コウリュウ</t>
    </rPh>
    <rPh sb="40" eb="42">
      <t>レンケイ</t>
    </rPh>
    <rPh sb="43" eb="44">
      <t>オコナ</t>
    </rPh>
    <phoneticPr fontId="41"/>
  </si>
  <si>
    <t>関係者連絡会等の実施報告書
地域課題と関係者連絡会等の実施内容との関連性に関する資料</t>
    <rPh sb="0" eb="3">
      <t>カンケイシャ</t>
    </rPh>
    <rPh sb="3" eb="5">
      <t>レンラク</t>
    </rPh>
    <rPh sb="5" eb="6">
      <t>カイ</t>
    </rPh>
    <rPh sb="6" eb="7">
      <t>トウ</t>
    </rPh>
    <rPh sb="8" eb="13">
      <t>ジッシホウコクショ</t>
    </rPh>
    <rPh sb="14" eb="16">
      <t>チイキ</t>
    </rPh>
    <rPh sb="16" eb="18">
      <t>カダイ</t>
    </rPh>
    <rPh sb="19" eb="22">
      <t>カンケイシャ</t>
    </rPh>
    <rPh sb="22" eb="24">
      <t>レンラク</t>
    </rPh>
    <rPh sb="24" eb="25">
      <t>カイ</t>
    </rPh>
    <rPh sb="25" eb="26">
      <t>トウ</t>
    </rPh>
    <rPh sb="27" eb="29">
      <t>ジッシ</t>
    </rPh>
    <rPh sb="29" eb="31">
      <t>ナイヨウ</t>
    </rPh>
    <rPh sb="33" eb="36">
      <t>カンレンセイ</t>
    </rPh>
    <rPh sb="37" eb="38">
      <t>カン</t>
    </rPh>
    <rPh sb="40" eb="42">
      <t>シリョウ</t>
    </rPh>
    <phoneticPr fontId="41"/>
  </si>
  <si>
    <t>難病対策事業以外の看護関係者、医療機関、ネットワーク会議等の連絡会等において、地域の医療ネットワークの課題を解決する目的で、在宅医療への円滑な移行やネットワーク強化を意図した交流会や連携会議等を行っているか評価する。</t>
    <rPh sb="0" eb="2">
      <t>ナンビョウ</t>
    </rPh>
    <rPh sb="2" eb="4">
      <t>タイサク</t>
    </rPh>
    <rPh sb="4" eb="6">
      <t>ジギョウ</t>
    </rPh>
    <rPh sb="6" eb="8">
      <t>イガイ</t>
    </rPh>
    <rPh sb="9" eb="11">
      <t>カンゴ</t>
    </rPh>
    <rPh sb="11" eb="14">
      <t>カンケイシャ</t>
    </rPh>
    <rPh sb="15" eb="17">
      <t>イリョウ</t>
    </rPh>
    <rPh sb="17" eb="19">
      <t>キカン</t>
    </rPh>
    <rPh sb="26" eb="28">
      <t>カイギ</t>
    </rPh>
    <rPh sb="28" eb="29">
      <t>トウ</t>
    </rPh>
    <rPh sb="30" eb="32">
      <t>レンラク</t>
    </rPh>
    <rPh sb="32" eb="33">
      <t>カイ</t>
    </rPh>
    <rPh sb="33" eb="34">
      <t>トウ</t>
    </rPh>
    <rPh sb="39" eb="41">
      <t>チイキ</t>
    </rPh>
    <rPh sb="42" eb="44">
      <t>イリョウ</t>
    </rPh>
    <rPh sb="51" eb="53">
      <t>カダイ</t>
    </rPh>
    <rPh sb="54" eb="56">
      <t>カイケツ</t>
    </rPh>
    <rPh sb="58" eb="60">
      <t>モクテキ</t>
    </rPh>
    <rPh sb="62" eb="64">
      <t>ザイタク</t>
    </rPh>
    <rPh sb="64" eb="66">
      <t>イリョウ</t>
    </rPh>
    <rPh sb="68" eb="70">
      <t>エンカツ</t>
    </rPh>
    <rPh sb="71" eb="73">
      <t>イコウ</t>
    </rPh>
    <rPh sb="80" eb="82">
      <t>キョウカ</t>
    </rPh>
    <rPh sb="83" eb="85">
      <t>イト</t>
    </rPh>
    <rPh sb="87" eb="89">
      <t>コウリュウ</t>
    </rPh>
    <rPh sb="89" eb="90">
      <t>カイ</t>
    </rPh>
    <rPh sb="91" eb="93">
      <t>レンケイ</t>
    </rPh>
    <rPh sb="93" eb="95">
      <t>カイギ</t>
    </rPh>
    <rPh sb="95" eb="96">
      <t>トウ</t>
    </rPh>
    <rPh sb="97" eb="98">
      <t>オコナ</t>
    </rPh>
    <rPh sb="103" eb="105">
      <t>ヒョウカ</t>
    </rPh>
    <phoneticPr fontId="41"/>
  </si>
  <si>
    <t>19.</t>
  </si>
  <si>
    <t>難病の患者・家族会を育成・支援している</t>
    <rPh sb="0" eb="2">
      <t>ナンビョウ</t>
    </rPh>
    <rPh sb="3" eb="5">
      <t>カンジャ</t>
    </rPh>
    <rPh sb="6" eb="8">
      <t>カゾク</t>
    </rPh>
    <rPh sb="8" eb="9">
      <t>カイ</t>
    </rPh>
    <rPh sb="10" eb="12">
      <t>イクセイ</t>
    </rPh>
    <rPh sb="13" eb="15">
      <t>シエン</t>
    </rPh>
    <phoneticPr fontId="41"/>
  </si>
  <si>
    <t>管内・外の患者・家族会のリスト、活動状況に関する資料
地域課題に応じた患者・家族会に関する検討資料</t>
    <rPh sb="0" eb="2">
      <t>カンナイ</t>
    </rPh>
    <rPh sb="3" eb="4">
      <t>ガイ</t>
    </rPh>
    <rPh sb="5" eb="7">
      <t>カンジャ</t>
    </rPh>
    <rPh sb="8" eb="10">
      <t>カゾク</t>
    </rPh>
    <rPh sb="10" eb="11">
      <t>カイ</t>
    </rPh>
    <rPh sb="16" eb="18">
      <t>カツドウ</t>
    </rPh>
    <rPh sb="18" eb="20">
      <t>ジョウキョウ</t>
    </rPh>
    <rPh sb="21" eb="22">
      <t>カン</t>
    </rPh>
    <rPh sb="24" eb="26">
      <t>シリョウ</t>
    </rPh>
    <rPh sb="27" eb="29">
      <t>チイキ</t>
    </rPh>
    <rPh sb="29" eb="31">
      <t>カダイ</t>
    </rPh>
    <rPh sb="32" eb="33">
      <t>オウ</t>
    </rPh>
    <rPh sb="35" eb="37">
      <t>カンジャ</t>
    </rPh>
    <rPh sb="38" eb="40">
      <t>カゾク</t>
    </rPh>
    <rPh sb="40" eb="41">
      <t>カイ</t>
    </rPh>
    <rPh sb="42" eb="43">
      <t>カン</t>
    </rPh>
    <rPh sb="45" eb="47">
      <t>ケントウ</t>
    </rPh>
    <rPh sb="47" eb="49">
      <t>シリョウ</t>
    </rPh>
    <phoneticPr fontId="41"/>
  </si>
  <si>
    <t>既存の患者・家族会の活動継続に関する支援、地域課題に応じた患者・家族会の新規設立支援等、難病の患者・家族会の育成・支援ができているか評価する。</t>
    <rPh sb="0" eb="2">
      <t>キゾン</t>
    </rPh>
    <rPh sb="3" eb="5">
      <t>カンジャ</t>
    </rPh>
    <rPh sb="6" eb="8">
      <t>カゾク</t>
    </rPh>
    <rPh sb="8" eb="9">
      <t>カイ</t>
    </rPh>
    <rPh sb="10" eb="12">
      <t>カツドウ</t>
    </rPh>
    <rPh sb="12" eb="14">
      <t>ケイゾク</t>
    </rPh>
    <rPh sb="15" eb="16">
      <t>カン</t>
    </rPh>
    <rPh sb="18" eb="20">
      <t>シエン</t>
    </rPh>
    <rPh sb="21" eb="23">
      <t>チイキ</t>
    </rPh>
    <rPh sb="23" eb="25">
      <t>カダイ</t>
    </rPh>
    <rPh sb="26" eb="27">
      <t>オウ</t>
    </rPh>
    <rPh sb="29" eb="31">
      <t>カンジャ</t>
    </rPh>
    <rPh sb="32" eb="34">
      <t>カゾク</t>
    </rPh>
    <rPh sb="34" eb="35">
      <t>カイ</t>
    </rPh>
    <rPh sb="36" eb="38">
      <t>シンキ</t>
    </rPh>
    <rPh sb="38" eb="40">
      <t>セツリツ</t>
    </rPh>
    <rPh sb="40" eb="42">
      <t>シエン</t>
    </rPh>
    <rPh sb="42" eb="43">
      <t>トウ</t>
    </rPh>
    <rPh sb="44" eb="46">
      <t>ナンビョウ</t>
    </rPh>
    <rPh sb="47" eb="49">
      <t>カンジャ</t>
    </rPh>
    <rPh sb="50" eb="52">
      <t>カゾク</t>
    </rPh>
    <rPh sb="52" eb="53">
      <t>カイ</t>
    </rPh>
    <rPh sb="54" eb="56">
      <t>イクセイ</t>
    </rPh>
    <rPh sb="57" eb="59">
      <t>シエン</t>
    </rPh>
    <rPh sb="66" eb="68">
      <t>ヒョウカ</t>
    </rPh>
    <phoneticPr fontId="41"/>
  </si>
  <si>
    <t>20.</t>
  </si>
  <si>
    <t>患者・家族を取り巻く地域の人々とのつながりを見直し、地域の共助力を高める活動を関係機関と連携して行っている</t>
    <rPh sb="0" eb="2">
      <t>カンジャ</t>
    </rPh>
    <rPh sb="3" eb="5">
      <t>カゾク</t>
    </rPh>
    <rPh sb="6" eb="7">
      <t>ト</t>
    </rPh>
    <rPh sb="8" eb="9">
      <t>マ</t>
    </rPh>
    <rPh sb="10" eb="12">
      <t>チイキ</t>
    </rPh>
    <rPh sb="13" eb="15">
      <t>ヒトビト</t>
    </rPh>
    <rPh sb="22" eb="24">
      <t>ミナオ</t>
    </rPh>
    <rPh sb="26" eb="28">
      <t>チイキ</t>
    </rPh>
    <rPh sb="29" eb="31">
      <t>キョウジョ</t>
    </rPh>
    <rPh sb="31" eb="32">
      <t>リョク</t>
    </rPh>
    <rPh sb="33" eb="34">
      <t>タカ</t>
    </rPh>
    <rPh sb="36" eb="38">
      <t>カツドウ</t>
    </rPh>
    <rPh sb="39" eb="41">
      <t>カンケイ</t>
    </rPh>
    <rPh sb="41" eb="43">
      <t>キカン</t>
    </rPh>
    <rPh sb="44" eb="46">
      <t>レンケイ</t>
    </rPh>
    <rPh sb="48" eb="49">
      <t>オコナ</t>
    </rPh>
    <phoneticPr fontId="41"/>
  </si>
  <si>
    <t>地域の自治会等の活動実績や特徴に関する資料
事例を通じた地域ネットワーク形成に関する報告資料</t>
    <rPh sb="0" eb="2">
      <t>チイキ</t>
    </rPh>
    <rPh sb="3" eb="6">
      <t>ジチカイ</t>
    </rPh>
    <rPh sb="6" eb="7">
      <t>トウ</t>
    </rPh>
    <rPh sb="8" eb="10">
      <t>カツドウ</t>
    </rPh>
    <rPh sb="10" eb="12">
      <t>ジッセキ</t>
    </rPh>
    <rPh sb="13" eb="15">
      <t>トクチョウ</t>
    </rPh>
    <rPh sb="16" eb="17">
      <t>カン</t>
    </rPh>
    <rPh sb="19" eb="21">
      <t>シリョウ</t>
    </rPh>
    <rPh sb="22" eb="24">
      <t>ジレイ</t>
    </rPh>
    <rPh sb="25" eb="26">
      <t>ツウ</t>
    </rPh>
    <rPh sb="28" eb="30">
      <t>チイキ</t>
    </rPh>
    <rPh sb="36" eb="38">
      <t>ケイセイ</t>
    </rPh>
    <rPh sb="39" eb="40">
      <t>カン</t>
    </rPh>
    <rPh sb="42" eb="44">
      <t>ホウコク</t>
    </rPh>
    <rPh sb="44" eb="46">
      <t>シリョウ</t>
    </rPh>
    <phoneticPr fontId="41"/>
  </si>
  <si>
    <t>患者・家族の近隣者に理解・協力を得る支援、自治会等の理解・協力を得る活動など、地域の共助力を向上させるような個別支援や地域づくり活動が実施できているか評価する。</t>
    <rPh sb="0" eb="2">
      <t>カンジャ</t>
    </rPh>
    <rPh sb="3" eb="5">
      <t>カゾク</t>
    </rPh>
    <rPh sb="6" eb="9">
      <t>キンリンシャ</t>
    </rPh>
    <rPh sb="10" eb="12">
      <t>リカイ</t>
    </rPh>
    <rPh sb="13" eb="15">
      <t>キョウリョク</t>
    </rPh>
    <rPh sb="16" eb="17">
      <t>エ</t>
    </rPh>
    <rPh sb="18" eb="20">
      <t>シエン</t>
    </rPh>
    <rPh sb="21" eb="24">
      <t>ジチカイ</t>
    </rPh>
    <rPh sb="24" eb="25">
      <t>トウ</t>
    </rPh>
    <rPh sb="26" eb="28">
      <t>リカイ</t>
    </rPh>
    <rPh sb="29" eb="31">
      <t>キョウリョク</t>
    </rPh>
    <rPh sb="32" eb="33">
      <t>エ</t>
    </rPh>
    <rPh sb="34" eb="36">
      <t>カツドウ</t>
    </rPh>
    <rPh sb="39" eb="41">
      <t>チイキ</t>
    </rPh>
    <rPh sb="42" eb="44">
      <t>キョウジョ</t>
    </rPh>
    <rPh sb="44" eb="45">
      <t>リョク</t>
    </rPh>
    <rPh sb="46" eb="48">
      <t>コウジョウ</t>
    </rPh>
    <rPh sb="54" eb="56">
      <t>コベツ</t>
    </rPh>
    <rPh sb="56" eb="58">
      <t>シエン</t>
    </rPh>
    <rPh sb="59" eb="61">
      <t>チイキ</t>
    </rPh>
    <rPh sb="64" eb="66">
      <t>カツドウ</t>
    </rPh>
    <rPh sb="67" eb="69">
      <t>ジッシ</t>
    </rPh>
    <rPh sb="75" eb="77">
      <t>ヒョウカ</t>
    </rPh>
    <phoneticPr fontId="41"/>
  </si>
  <si>
    <t>結果１【短期】</t>
    <rPh sb="0" eb="2">
      <t>ケッカ</t>
    </rPh>
    <rPh sb="4" eb="6">
      <t>タンキ</t>
    </rPh>
    <phoneticPr fontId="41"/>
  </si>
  <si>
    <t>21.</t>
  </si>
  <si>
    <t>必要な支援サービスが十分に活用できている患者・家族が増える</t>
    <rPh sb="0" eb="2">
      <t>ヒツヨウ</t>
    </rPh>
    <rPh sb="3" eb="5">
      <t>シエン</t>
    </rPh>
    <rPh sb="10" eb="12">
      <t>ジュウブン</t>
    </rPh>
    <rPh sb="13" eb="15">
      <t>カツヨウ</t>
    </rPh>
    <rPh sb="20" eb="22">
      <t>カンジャ</t>
    </rPh>
    <rPh sb="23" eb="25">
      <t>カゾク</t>
    </rPh>
    <rPh sb="26" eb="27">
      <t>フ</t>
    </rPh>
    <phoneticPr fontId="41"/>
  </si>
  <si>
    <t>難病の地域ケアアセスメントツール様式１（在宅療養者の身体状況と医療サービス確保状況）</t>
  </si>
  <si>
    <t>患者の病状及び進行状況、家族の介護力、ライフステージ等に応じた支援サービスの必要量及び内容に応じたサービスが提供され、関係者間で情報が共有できていると判断できる患者・家族の割合が前年度（定点）より増加しているか評価する。</t>
    <rPh sb="0" eb="2">
      <t>カンジャ</t>
    </rPh>
    <rPh sb="3" eb="5">
      <t>ビョウジョウ</t>
    </rPh>
    <rPh sb="5" eb="6">
      <t>オヨ</t>
    </rPh>
    <rPh sb="7" eb="11">
      <t>シンコウジョウキョウ</t>
    </rPh>
    <rPh sb="12" eb="14">
      <t>カゾク</t>
    </rPh>
    <rPh sb="15" eb="17">
      <t>カイゴ</t>
    </rPh>
    <rPh sb="17" eb="18">
      <t>リョク</t>
    </rPh>
    <rPh sb="26" eb="27">
      <t>トウ</t>
    </rPh>
    <rPh sb="28" eb="29">
      <t>オウ</t>
    </rPh>
    <rPh sb="31" eb="33">
      <t>シエン</t>
    </rPh>
    <rPh sb="38" eb="40">
      <t>ヒツヨウ</t>
    </rPh>
    <rPh sb="40" eb="41">
      <t>リョウ</t>
    </rPh>
    <rPh sb="41" eb="42">
      <t>オヨ</t>
    </rPh>
    <rPh sb="43" eb="45">
      <t>ナイヨウ</t>
    </rPh>
    <rPh sb="46" eb="47">
      <t>オウ</t>
    </rPh>
    <rPh sb="54" eb="56">
      <t>テイキョウ</t>
    </rPh>
    <rPh sb="59" eb="62">
      <t>カンケイシャ</t>
    </rPh>
    <rPh sb="62" eb="63">
      <t>カン</t>
    </rPh>
    <rPh sb="64" eb="66">
      <t>ジョウホウ</t>
    </rPh>
    <rPh sb="67" eb="69">
      <t>キョウユウ</t>
    </rPh>
    <rPh sb="75" eb="77">
      <t>ハンダン</t>
    </rPh>
    <rPh sb="80" eb="82">
      <t>カンジャ</t>
    </rPh>
    <rPh sb="83" eb="85">
      <t>カゾク</t>
    </rPh>
    <rPh sb="86" eb="88">
      <t>ワリアイ</t>
    </rPh>
    <rPh sb="89" eb="92">
      <t>ゼンネンド</t>
    </rPh>
    <rPh sb="93" eb="95">
      <t>テイテン</t>
    </rPh>
    <rPh sb="98" eb="100">
      <t>ゾウカ</t>
    </rPh>
    <rPh sb="105" eb="107">
      <t>ヒョウカ</t>
    </rPh>
    <phoneticPr fontId="41"/>
  </si>
  <si>
    <t>22.</t>
  </si>
  <si>
    <t>緊急・災害時の支援体制が整備されている患者・家族が増える</t>
    <rPh sb="0" eb="2">
      <t>キンキュウ</t>
    </rPh>
    <rPh sb="3" eb="5">
      <t>サイガイ</t>
    </rPh>
    <rPh sb="5" eb="6">
      <t>ジ</t>
    </rPh>
    <rPh sb="7" eb="9">
      <t>シエン</t>
    </rPh>
    <rPh sb="9" eb="11">
      <t>タイセイ</t>
    </rPh>
    <rPh sb="12" eb="14">
      <t>セイビ</t>
    </rPh>
    <rPh sb="19" eb="21">
      <t>カンジャ</t>
    </rPh>
    <rPh sb="22" eb="24">
      <t>カゾク</t>
    </rPh>
    <rPh sb="25" eb="26">
      <t>フ</t>
    </rPh>
    <phoneticPr fontId="41"/>
  </si>
  <si>
    <t>患者・家族の緊急・災害時の準備状況に関する資料関係機関の緊急・災害時の活動方針やマニュアル等の整備状況に関する資料
関係機関の緊急・災害時の活動方針やマニュアル等の整備状況に関する資料
個別の災害を含めた支援・管理状況に関する資料</t>
    <rPh sb="0" eb="2">
      <t>カンジャ</t>
    </rPh>
    <rPh sb="3" eb="5">
      <t>カゾク</t>
    </rPh>
    <rPh sb="6" eb="8">
      <t>キンキュウ</t>
    </rPh>
    <rPh sb="9" eb="11">
      <t>サイガイ</t>
    </rPh>
    <rPh sb="11" eb="12">
      <t>ジ</t>
    </rPh>
    <rPh sb="13" eb="15">
      <t>ジュンビ</t>
    </rPh>
    <rPh sb="15" eb="17">
      <t>ジョウキョウ</t>
    </rPh>
    <rPh sb="18" eb="19">
      <t>カン</t>
    </rPh>
    <rPh sb="21" eb="23">
      <t>シリョウ</t>
    </rPh>
    <rPh sb="23" eb="25">
      <t>カンケイ</t>
    </rPh>
    <rPh sb="25" eb="27">
      <t>キカン</t>
    </rPh>
    <rPh sb="28" eb="30">
      <t>キンキュウ</t>
    </rPh>
    <rPh sb="31" eb="33">
      <t>サイガイ</t>
    </rPh>
    <rPh sb="33" eb="34">
      <t>トキ</t>
    </rPh>
    <rPh sb="35" eb="37">
      <t>カツドウ</t>
    </rPh>
    <rPh sb="37" eb="39">
      <t>ホウシン</t>
    </rPh>
    <rPh sb="45" eb="46">
      <t>トウ</t>
    </rPh>
    <rPh sb="47" eb="49">
      <t>セイビ</t>
    </rPh>
    <rPh sb="49" eb="51">
      <t>ジョウキョウ</t>
    </rPh>
    <rPh sb="52" eb="53">
      <t>カン</t>
    </rPh>
    <rPh sb="55" eb="57">
      <t>シリョウ</t>
    </rPh>
    <rPh sb="58" eb="60">
      <t>カンケイ</t>
    </rPh>
    <rPh sb="60" eb="62">
      <t>キカン</t>
    </rPh>
    <rPh sb="63" eb="65">
      <t>キンキュウ</t>
    </rPh>
    <rPh sb="66" eb="68">
      <t>サイガイ</t>
    </rPh>
    <rPh sb="68" eb="69">
      <t>ジ</t>
    </rPh>
    <rPh sb="70" eb="72">
      <t>カツドウ</t>
    </rPh>
    <rPh sb="72" eb="74">
      <t>ホウシン</t>
    </rPh>
    <rPh sb="80" eb="81">
      <t>トウ</t>
    </rPh>
    <rPh sb="82" eb="84">
      <t>セイビ</t>
    </rPh>
    <rPh sb="84" eb="86">
      <t>ジョウキョウ</t>
    </rPh>
    <rPh sb="87" eb="88">
      <t>カン</t>
    </rPh>
    <rPh sb="90" eb="92">
      <t>シリョウ</t>
    </rPh>
    <rPh sb="93" eb="95">
      <t>コベツ</t>
    </rPh>
    <rPh sb="96" eb="98">
      <t>サイガイ</t>
    </rPh>
    <rPh sb="99" eb="100">
      <t>フク</t>
    </rPh>
    <rPh sb="102" eb="104">
      <t>シエン</t>
    </rPh>
    <rPh sb="105" eb="109">
      <t>カンリジョウキョウ</t>
    </rPh>
    <rPh sb="110" eb="111">
      <t>カン</t>
    </rPh>
    <rPh sb="113" eb="115">
      <t>シリョウ</t>
    </rPh>
    <phoneticPr fontId="41"/>
  </si>
  <si>
    <t>起こりうる緊急・災害の状況に応じた個別の支援プランが作成され、関係者間で情報が共有できており、準備が進められている患者・家族の割合が前年度（定点）より増加しているか評価する。</t>
    <rPh sb="0" eb="1">
      <t>オ</t>
    </rPh>
    <rPh sb="5" eb="7">
      <t>キンキュウ</t>
    </rPh>
    <rPh sb="8" eb="10">
      <t>サイガイ</t>
    </rPh>
    <rPh sb="11" eb="13">
      <t>ジョウキョウ</t>
    </rPh>
    <rPh sb="14" eb="15">
      <t>オウ</t>
    </rPh>
    <rPh sb="17" eb="19">
      <t>コベツ</t>
    </rPh>
    <rPh sb="20" eb="22">
      <t>シエン</t>
    </rPh>
    <rPh sb="26" eb="28">
      <t>サクセイ</t>
    </rPh>
    <rPh sb="31" eb="34">
      <t>カンケイシャ</t>
    </rPh>
    <rPh sb="34" eb="35">
      <t>カン</t>
    </rPh>
    <rPh sb="36" eb="38">
      <t>ジョウホウ</t>
    </rPh>
    <rPh sb="39" eb="41">
      <t>キョウユウ</t>
    </rPh>
    <rPh sb="47" eb="49">
      <t>ジュンビ</t>
    </rPh>
    <rPh sb="50" eb="51">
      <t>スス</t>
    </rPh>
    <rPh sb="57" eb="59">
      <t>カンジャ</t>
    </rPh>
    <rPh sb="60" eb="62">
      <t>カゾク</t>
    </rPh>
    <rPh sb="63" eb="65">
      <t>ワリアイ</t>
    </rPh>
    <rPh sb="66" eb="69">
      <t>ゼンネンド</t>
    </rPh>
    <rPh sb="70" eb="72">
      <t>テイテン</t>
    </rPh>
    <rPh sb="75" eb="77">
      <t>ゾウカ</t>
    </rPh>
    <rPh sb="82" eb="84">
      <t>ヒョウカ</t>
    </rPh>
    <phoneticPr fontId="41"/>
  </si>
  <si>
    <t>23.</t>
  </si>
  <si>
    <t>医療関係者による的確な医学的管理が実施されている療養者・家族が増える</t>
    <rPh sb="0" eb="5">
      <t>イリョウカンケイシャ</t>
    </rPh>
    <rPh sb="8" eb="10">
      <t>テキカク</t>
    </rPh>
    <rPh sb="11" eb="14">
      <t>イガクテキ</t>
    </rPh>
    <rPh sb="14" eb="16">
      <t>カンリ</t>
    </rPh>
    <rPh sb="17" eb="19">
      <t>ジッシ</t>
    </rPh>
    <rPh sb="24" eb="27">
      <t>リョウヨウシャ</t>
    </rPh>
    <rPh sb="28" eb="30">
      <t>カゾク</t>
    </rPh>
    <rPh sb="31" eb="32">
      <t>フ</t>
    </rPh>
    <phoneticPr fontId="41"/>
  </si>
  <si>
    <t>難病の地域ケアアセスメントツール様式１在宅療養者の身体状況と医療サービス確保状況）
支援チーム内の連携体制に関する資料</t>
    <rPh sb="42" eb="44">
      <t>シエン</t>
    </rPh>
    <rPh sb="47" eb="48">
      <t>ナイ</t>
    </rPh>
    <rPh sb="49" eb="51">
      <t>レンケイ</t>
    </rPh>
    <rPh sb="51" eb="53">
      <t>タイセイ</t>
    </rPh>
    <rPh sb="54" eb="55">
      <t>カン</t>
    </rPh>
    <rPh sb="57" eb="59">
      <t>シリョウ</t>
    </rPh>
    <phoneticPr fontId="41"/>
  </si>
  <si>
    <t>患者の病状、家族の介護力、療養状況に応じ、訪問看護師やかかりつけ医、専門医療機関による医学的管理が適切に行われていると判断できる患者・家族の割合が前年度（定点）より増加しているか評価する。</t>
    <rPh sb="0" eb="2">
      <t>カンジャ</t>
    </rPh>
    <rPh sb="3" eb="5">
      <t>ビョウジョウ</t>
    </rPh>
    <rPh sb="6" eb="8">
      <t>カゾク</t>
    </rPh>
    <rPh sb="9" eb="11">
      <t>カイゴ</t>
    </rPh>
    <rPh sb="11" eb="12">
      <t>リョク</t>
    </rPh>
    <rPh sb="13" eb="15">
      <t>リョウヨウ</t>
    </rPh>
    <rPh sb="15" eb="17">
      <t>ジョウキョウ</t>
    </rPh>
    <rPh sb="18" eb="19">
      <t>オウ</t>
    </rPh>
    <rPh sb="21" eb="23">
      <t>ホウモン</t>
    </rPh>
    <rPh sb="23" eb="26">
      <t>カンゴシ</t>
    </rPh>
    <rPh sb="32" eb="33">
      <t>イ</t>
    </rPh>
    <rPh sb="34" eb="36">
      <t>センモン</t>
    </rPh>
    <rPh sb="36" eb="38">
      <t>イリョウ</t>
    </rPh>
    <rPh sb="38" eb="40">
      <t>キカン</t>
    </rPh>
    <rPh sb="43" eb="46">
      <t>イガクテキ</t>
    </rPh>
    <rPh sb="46" eb="48">
      <t>カンリ</t>
    </rPh>
    <rPh sb="49" eb="51">
      <t>テキセツ</t>
    </rPh>
    <rPh sb="52" eb="53">
      <t>オコナ</t>
    </rPh>
    <rPh sb="59" eb="61">
      <t>ハンダン</t>
    </rPh>
    <rPh sb="64" eb="66">
      <t>カンジャ</t>
    </rPh>
    <rPh sb="67" eb="69">
      <t>カゾク</t>
    </rPh>
    <rPh sb="70" eb="72">
      <t>ワリアイ</t>
    </rPh>
    <rPh sb="73" eb="76">
      <t>ゼンネンド</t>
    </rPh>
    <rPh sb="77" eb="79">
      <t>テイテン</t>
    </rPh>
    <rPh sb="82" eb="84">
      <t>ゾウカ</t>
    </rPh>
    <rPh sb="89" eb="91">
      <t>ヒョウカ</t>
    </rPh>
    <phoneticPr fontId="41"/>
  </si>
  <si>
    <t>24.</t>
  </si>
  <si>
    <t>療養方針・ケア計画等の共有・連携体制がとれている在宅支援チームが増える</t>
    <rPh sb="0" eb="2">
      <t>リョウヨウ</t>
    </rPh>
    <rPh sb="2" eb="4">
      <t>ホウシン</t>
    </rPh>
    <rPh sb="7" eb="9">
      <t>ケイカク</t>
    </rPh>
    <rPh sb="9" eb="10">
      <t>トウ</t>
    </rPh>
    <rPh sb="11" eb="13">
      <t>キョウユウ</t>
    </rPh>
    <rPh sb="14" eb="16">
      <t>レンケイ</t>
    </rPh>
    <rPh sb="16" eb="18">
      <t>タイセイ</t>
    </rPh>
    <rPh sb="24" eb="26">
      <t>ザイタク</t>
    </rPh>
    <rPh sb="26" eb="28">
      <t>シエン</t>
    </rPh>
    <rPh sb="32" eb="33">
      <t>フ</t>
    </rPh>
    <phoneticPr fontId="41"/>
  </si>
  <si>
    <t>難病の地域ケアアセスメントツール様式１（在宅療養者の身体状況と医療サービス確保状況）
様式３（管内の訪問看護ステーションの概況）</t>
    <rPh sb="0" eb="2">
      <t>ナンビョウ</t>
    </rPh>
    <rPh sb="3" eb="5">
      <t>チイキ</t>
    </rPh>
    <rPh sb="16" eb="18">
      <t>ヨウシキ</t>
    </rPh>
    <rPh sb="43" eb="45">
      <t>ヨウシキ</t>
    </rPh>
    <rPh sb="47" eb="49">
      <t>カンナイ</t>
    </rPh>
    <rPh sb="50" eb="54">
      <t>ホウモンカンゴ</t>
    </rPh>
    <rPh sb="61" eb="63">
      <t>ガイキョウ</t>
    </rPh>
    <phoneticPr fontId="41"/>
  </si>
  <si>
    <t>個別の事例に対する支援者間において、その事例の療養方針やケア内容、ケア計画等について、電話やメール等による連携や関係者会議等による情報の共有が図れているチームの割合が前年度（定点）より増加しているか評価する。</t>
    <rPh sb="0" eb="2">
      <t>コベツ</t>
    </rPh>
    <rPh sb="3" eb="5">
      <t>ジレイ</t>
    </rPh>
    <rPh sb="6" eb="7">
      <t>タイ</t>
    </rPh>
    <rPh sb="9" eb="11">
      <t>シエン</t>
    </rPh>
    <rPh sb="11" eb="12">
      <t>シャ</t>
    </rPh>
    <rPh sb="12" eb="13">
      <t>カン</t>
    </rPh>
    <rPh sb="20" eb="22">
      <t>ジレイ</t>
    </rPh>
    <rPh sb="23" eb="25">
      <t>リョウヨウ</t>
    </rPh>
    <rPh sb="25" eb="27">
      <t>ホウシン</t>
    </rPh>
    <rPh sb="30" eb="32">
      <t>ナイヨウ</t>
    </rPh>
    <rPh sb="35" eb="37">
      <t>ケイカク</t>
    </rPh>
    <rPh sb="37" eb="38">
      <t>トウ</t>
    </rPh>
    <rPh sb="43" eb="45">
      <t>デンワ</t>
    </rPh>
    <rPh sb="49" eb="50">
      <t>トウ</t>
    </rPh>
    <rPh sb="53" eb="55">
      <t>レンケイ</t>
    </rPh>
    <rPh sb="56" eb="59">
      <t>カンケイシャ</t>
    </rPh>
    <rPh sb="59" eb="61">
      <t>カイギ</t>
    </rPh>
    <rPh sb="61" eb="62">
      <t>トウ</t>
    </rPh>
    <rPh sb="65" eb="67">
      <t>ジョウホウ</t>
    </rPh>
    <rPh sb="68" eb="70">
      <t>キョウユウ</t>
    </rPh>
    <rPh sb="71" eb="72">
      <t>ハカ</t>
    </rPh>
    <rPh sb="80" eb="82">
      <t>ワリアイ</t>
    </rPh>
    <rPh sb="83" eb="86">
      <t>ゼンネンド</t>
    </rPh>
    <rPh sb="87" eb="89">
      <t>テイテン</t>
    </rPh>
    <rPh sb="92" eb="94">
      <t>ゾウカ</t>
    </rPh>
    <rPh sb="99" eb="101">
      <t>ヒョウカ</t>
    </rPh>
    <phoneticPr fontId="41"/>
  </si>
  <si>
    <t>結果２【中期】</t>
    <rPh sb="4" eb="6">
      <t>チュウキ</t>
    </rPh>
    <phoneticPr fontId="41"/>
  </si>
  <si>
    <t>25.</t>
  </si>
  <si>
    <t>安心・安全な療養環境が整備されている患者・家族が増える</t>
    <rPh sb="0" eb="2">
      <t>アンシン</t>
    </rPh>
    <rPh sb="3" eb="5">
      <t>アンゼン</t>
    </rPh>
    <rPh sb="6" eb="8">
      <t>リョウヨウ</t>
    </rPh>
    <rPh sb="8" eb="10">
      <t>カンキョウ</t>
    </rPh>
    <rPh sb="11" eb="13">
      <t>セイビ</t>
    </rPh>
    <rPh sb="18" eb="20">
      <t>カンジャ</t>
    </rPh>
    <rPh sb="21" eb="23">
      <t>カゾク</t>
    </rPh>
    <rPh sb="24" eb="25">
      <t>フ</t>
    </rPh>
    <phoneticPr fontId="41"/>
  </si>
  <si>
    <t>難病の地域ケアアセスメントツール様式１（在宅療養者の身体状況と医療サービス確保状況）</t>
    <rPh sb="0" eb="2">
      <t>ナンビョウ</t>
    </rPh>
    <rPh sb="3" eb="5">
      <t>チイキ</t>
    </rPh>
    <rPh sb="16" eb="18">
      <t>ヨウシキ</t>
    </rPh>
    <phoneticPr fontId="41"/>
  </si>
  <si>
    <t>患者・家族の療養状況が把握され、必要に応じてタイムリーに支援が提供され、適切な医学的管理がされ、緊急・災害時の対策も取られている患者・家族の割合が前年度（定点）より増加しているか評価する。</t>
    <rPh sb="0" eb="2">
      <t>カンジャ</t>
    </rPh>
    <rPh sb="3" eb="5">
      <t>カゾク</t>
    </rPh>
    <rPh sb="6" eb="8">
      <t>リョウヨウ</t>
    </rPh>
    <rPh sb="8" eb="10">
      <t>ジョウキョウ</t>
    </rPh>
    <rPh sb="11" eb="13">
      <t>ハアク</t>
    </rPh>
    <rPh sb="16" eb="18">
      <t>ヒツヨウ</t>
    </rPh>
    <rPh sb="19" eb="20">
      <t>オウ</t>
    </rPh>
    <rPh sb="28" eb="30">
      <t>シエン</t>
    </rPh>
    <rPh sb="31" eb="33">
      <t>テイキョウ</t>
    </rPh>
    <rPh sb="36" eb="38">
      <t>テキセツ</t>
    </rPh>
    <rPh sb="39" eb="42">
      <t>イガクテキ</t>
    </rPh>
    <rPh sb="42" eb="44">
      <t>カンリ</t>
    </rPh>
    <rPh sb="48" eb="50">
      <t>キンキュウ</t>
    </rPh>
    <rPh sb="51" eb="53">
      <t>サイガイ</t>
    </rPh>
    <rPh sb="53" eb="54">
      <t>ジ</t>
    </rPh>
    <rPh sb="55" eb="57">
      <t>タイサク</t>
    </rPh>
    <rPh sb="58" eb="59">
      <t>ト</t>
    </rPh>
    <rPh sb="64" eb="66">
      <t>カンジャ</t>
    </rPh>
    <rPh sb="67" eb="69">
      <t>カゾク</t>
    </rPh>
    <rPh sb="70" eb="72">
      <t>ワリアイ</t>
    </rPh>
    <phoneticPr fontId="41"/>
  </si>
  <si>
    <t>26.</t>
  </si>
  <si>
    <t>レスパイト目的での入院が受け入れられる病床が増える</t>
    <rPh sb="5" eb="7">
      <t>モクテキ</t>
    </rPh>
    <rPh sb="9" eb="11">
      <t>ニュウイン</t>
    </rPh>
    <rPh sb="12" eb="13">
      <t>ウ</t>
    </rPh>
    <rPh sb="14" eb="15">
      <t>イ</t>
    </rPh>
    <rPh sb="19" eb="21">
      <t>ビョウショウ</t>
    </rPh>
    <rPh sb="22" eb="23">
      <t>フ</t>
    </rPh>
    <phoneticPr fontId="41"/>
  </si>
  <si>
    <t>難病の地域ケアアセスメントツール様式１（在宅療養者の身体状況と医療サービス確保状況）、様式２（ＡＬＳ療養者支援にかかわる難病対策事業の実施状況とその評価）、様式４（管轄地域におけるＡＬＳ療養者に関わる医療資源の概況と医療サービス確保状況の評価）</t>
    <rPh sb="0" eb="2">
      <t>ナンビョウ</t>
    </rPh>
    <rPh sb="3" eb="5">
      <t>チイキ</t>
    </rPh>
    <rPh sb="16" eb="18">
      <t>ヨウシキ</t>
    </rPh>
    <rPh sb="43" eb="45">
      <t>ヨウシキ</t>
    </rPh>
    <rPh sb="50" eb="53">
      <t>リョウヨウシャ</t>
    </rPh>
    <rPh sb="53" eb="55">
      <t>シエン</t>
    </rPh>
    <rPh sb="60" eb="62">
      <t>ナンビョウ</t>
    </rPh>
    <rPh sb="62" eb="64">
      <t>タイサク</t>
    </rPh>
    <rPh sb="64" eb="66">
      <t>ジギョウ</t>
    </rPh>
    <rPh sb="67" eb="69">
      <t>ジッシ</t>
    </rPh>
    <rPh sb="69" eb="71">
      <t>ジョウキョウ</t>
    </rPh>
    <rPh sb="74" eb="76">
      <t>ヒョウカ</t>
    </rPh>
    <rPh sb="78" eb="80">
      <t>ヨウシキ</t>
    </rPh>
    <rPh sb="82" eb="84">
      <t>カンカツ</t>
    </rPh>
    <rPh sb="84" eb="86">
      <t>チイキ</t>
    </rPh>
    <rPh sb="93" eb="96">
      <t>リョウヨウシャ</t>
    </rPh>
    <rPh sb="97" eb="98">
      <t>カカ</t>
    </rPh>
    <rPh sb="100" eb="102">
      <t>イリョウ</t>
    </rPh>
    <rPh sb="102" eb="104">
      <t>シゲン</t>
    </rPh>
    <rPh sb="105" eb="107">
      <t>ガイキョウ</t>
    </rPh>
    <rPh sb="108" eb="110">
      <t>イリョウ</t>
    </rPh>
    <rPh sb="114" eb="116">
      <t>カクホ</t>
    </rPh>
    <rPh sb="116" eb="118">
      <t>ジョウキョウ</t>
    </rPh>
    <rPh sb="119" eb="121">
      <t>ヒョウカ</t>
    </rPh>
    <phoneticPr fontId="41"/>
  </si>
  <si>
    <t>レスパイト受け入れに関する医療機関の情報が把握され、受け入れに対する課題を解決する対策がとられ、受け入れ可能な病床数が増え、患者・家族の満足度の高いレスパイト入院が経験できた患者・家族の割合が前年度（定点）より増加しているか評価する。</t>
    <rPh sb="5" eb="6">
      <t>ウ</t>
    </rPh>
    <rPh sb="7" eb="8">
      <t>イ</t>
    </rPh>
    <rPh sb="10" eb="11">
      <t>カン</t>
    </rPh>
    <rPh sb="13" eb="15">
      <t>イリョウ</t>
    </rPh>
    <rPh sb="15" eb="17">
      <t>キカン</t>
    </rPh>
    <rPh sb="18" eb="20">
      <t>ジョウホウ</t>
    </rPh>
    <rPh sb="21" eb="23">
      <t>ハアク</t>
    </rPh>
    <rPh sb="26" eb="27">
      <t>ウ</t>
    </rPh>
    <rPh sb="28" eb="29">
      <t>イ</t>
    </rPh>
    <rPh sb="31" eb="32">
      <t>タイ</t>
    </rPh>
    <rPh sb="34" eb="36">
      <t>カダイ</t>
    </rPh>
    <rPh sb="37" eb="39">
      <t>カイケツ</t>
    </rPh>
    <rPh sb="41" eb="43">
      <t>タイサク</t>
    </rPh>
    <rPh sb="48" eb="49">
      <t>ウ</t>
    </rPh>
    <rPh sb="50" eb="51">
      <t>イ</t>
    </rPh>
    <rPh sb="52" eb="54">
      <t>カノウ</t>
    </rPh>
    <rPh sb="55" eb="58">
      <t>ビョウショウスウ</t>
    </rPh>
    <rPh sb="59" eb="60">
      <t>フ</t>
    </rPh>
    <rPh sb="62" eb="64">
      <t>カンジャ</t>
    </rPh>
    <rPh sb="65" eb="67">
      <t>カゾク</t>
    </rPh>
    <rPh sb="68" eb="71">
      <t>マンゾクド</t>
    </rPh>
    <rPh sb="72" eb="73">
      <t>タカ</t>
    </rPh>
    <rPh sb="79" eb="81">
      <t>ニュウイン</t>
    </rPh>
    <rPh sb="82" eb="84">
      <t>ケイケン</t>
    </rPh>
    <rPh sb="87" eb="89">
      <t>カンジャ</t>
    </rPh>
    <rPh sb="90" eb="92">
      <t>カゾク</t>
    </rPh>
    <rPh sb="93" eb="95">
      <t>ワリアイ</t>
    </rPh>
    <phoneticPr fontId="41"/>
  </si>
  <si>
    <t>27.</t>
  </si>
  <si>
    <t>難病の在宅療養に積極的に関与できる地域関係機関が増える</t>
    <rPh sb="0" eb="2">
      <t>ナンビョウ</t>
    </rPh>
    <rPh sb="3" eb="5">
      <t>ザイタク</t>
    </rPh>
    <rPh sb="5" eb="7">
      <t>リョウヨウ</t>
    </rPh>
    <rPh sb="8" eb="11">
      <t>セッキョクテキ</t>
    </rPh>
    <rPh sb="12" eb="14">
      <t>カンヨ</t>
    </rPh>
    <rPh sb="17" eb="19">
      <t>チイキ</t>
    </rPh>
    <rPh sb="19" eb="21">
      <t>カンケイ</t>
    </rPh>
    <rPh sb="21" eb="23">
      <t>キカン</t>
    </rPh>
    <rPh sb="24" eb="25">
      <t>フ</t>
    </rPh>
    <phoneticPr fontId="41"/>
  </si>
  <si>
    <t>医療依存度の高い患者への支援に関与する、診断初期から継続的に関わるなど、これまで経験のない関係機関に対してフォローがされ、積極的に関わろうと協力体制を示す関係機関の割合が前年度（定点）より増加しているか評価する。</t>
    <rPh sb="0" eb="2">
      <t>イリョウ</t>
    </rPh>
    <rPh sb="2" eb="5">
      <t>イゾンド</t>
    </rPh>
    <rPh sb="6" eb="7">
      <t>タカ</t>
    </rPh>
    <rPh sb="8" eb="10">
      <t>カンジャ</t>
    </rPh>
    <rPh sb="12" eb="14">
      <t>シエン</t>
    </rPh>
    <rPh sb="15" eb="17">
      <t>カンヨ</t>
    </rPh>
    <rPh sb="20" eb="22">
      <t>シンダン</t>
    </rPh>
    <rPh sb="22" eb="24">
      <t>ショキ</t>
    </rPh>
    <rPh sb="26" eb="29">
      <t>ケイゾクテキ</t>
    </rPh>
    <rPh sb="30" eb="31">
      <t>カカ</t>
    </rPh>
    <rPh sb="40" eb="42">
      <t>ケイケン</t>
    </rPh>
    <rPh sb="45" eb="47">
      <t>カンケイ</t>
    </rPh>
    <rPh sb="47" eb="49">
      <t>キカン</t>
    </rPh>
    <rPh sb="50" eb="51">
      <t>タイ</t>
    </rPh>
    <rPh sb="61" eb="64">
      <t>セッキョクテキ</t>
    </rPh>
    <rPh sb="65" eb="66">
      <t>カカ</t>
    </rPh>
    <rPh sb="70" eb="72">
      <t>キョウリョク</t>
    </rPh>
    <rPh sb="72" eb="74">
      <t>タイセイ</t>
    </rPh>
    <rPh sb="75" eb="76">
      <t>シメ</t>
    </rPh>
    <rPh sb="77" eb="79">
      <t>カンケイ</t>
    </rPh>
    <rPh sb="79" eb="81">
      <t>キカン</t>
    </rPh>
    <rPh sb="82" eb="84">
      <t>ワリアイ</t>
    </rPh>
    <phoneticPr fontId="41"/>
  </si>
  <si>
    <t>結果３【長期】</t>
    <rPh sb="4" eb="6">
      <t>チョウキ</t>
    </rPh>
    <phoneticPr fontId="41"/>
  </si>
  <si>
    <t>28.</t>
  </si>
  <si>
    <t>希望する場所で療養できる患者が増える</t>
    <rPh sb="0" eb="2">
      <t>キボウ</t>
    </rPh>
    <rPh sb="4" eb="6">
      <t>バショ</t>
    </rPh>
    <rPh sb="7" eb="9">
      <t>リョウヨウ</t>
    </rPh>
    <rPh sb="12" eb="14">
      <t>カンジャ</t>
    </rPh>
    <rPh sb="15" eb="16">
      <t>フ</t>
    </rPh>
    <phoneticPr fontId="41"/>
  </si>
  <si>
    <t>患者・家族の多様な療養ニーズに対応できる療養環境や支援体制が整備され、状況の変化に応じて療養環境を選択でき、患者・家族が希望する場所で療養できる患者の割合が前年度（定点）より増加しているか評価する。</t>
    <rPh sb="0" eb="2">
      <t>カンジャ</t>
    </rPh>
    <rPh sb="3" eb="5">
      <t>カゾク</t>
    </rPh>
    <rPh sb="6" eb="8">
      <t>タヨウ</t>
    </rPh>
    <rPh sb="9" eb="11">
      <t>リョウヨウ</t>
    </rPh>
    <rPh sb="15" eb="17">
      <t>タイオウ</t>
    </rPh>
    <rPh sb="20" eb="22">
      <t>リョウヨウ</t>
    </rPh>
    <rPh sb="22" eb="24">
      <t>カンキョウ</t>
    </rPh>
    <rPh sb="25" eb="27">
      <t>シエン</t>
    </rPh>
    <rPh sb="27" eb="29">
      <t>タイセイ</t>
    </rPh>
    <rPh sb="30" eb="32">
      <t>セイビ</t>
    </rPh>
    <rPh sb="35" eb="37">
      <t>ジョウキョウ</t>
    </rPh>
    <rPh sb="38" eb="40">
      <t>ヘンカ</t>
    </rPh>
    <rPh sb="41" eb="42">
      <t>オウ</t>
    </rPh>
    <rPh sb="44" eb="46">
      <t>リョウヨウ</t>
    </rPh>
    <rPh sb="46" eb="48">
      <t>カンキョウ</t>
    </rPh>
    <rPh sb="49" eb="51">
      <t>センタク</t>
    </rPh>
    <rPh sb="54" eb="56">
      <t>カンジャ</t>
    </rPh>
    <rPh sb="57" eb="59">
      <t>カゾク</t>
    </rPh>
    <rPh sb="60" eb="62">
      <t>キボウ</t>
    </rPh>
    <rPh sb="64" eb="66">
      <t>バショ</t>
    </rPh>
    <rPh sb="67" eb="69">
      <t>リョウヨウ</t>
    </rPh>
    <rPh sb="72" eb="74">
      <t>カンジャ</t>
    </rPh>
    <rPh sb="75" eb="77">
      <t>ワリアイ</t>
    </rPh>
    <phoneticPr fontId="41"/>
  </si>
  <si>
    <t>29.</t>
  </si>
  <si>
    <t>在宅における事故事例が減少する</t>
    <rPh sb="0" eb="2">
      <t>ザイタク</t>
    </rPh>
    <rPh sb="6" eb="8">
      <t>ジコ</t>
    </rPh>
    <rPh sb="8" eb="10">
      <t>ジレイ</t>
    </rPh>
    <rPh sb="11" eb="13">
      <t>ゲンショウ</t>
    </rPh>
    <phoneticPr fontId="41"/>
  </si>
  <si>
    <t>インシデント・アクシデントレポート実績・内容分析資料</t>
    <rPh sb="17" eb="19">
      <t>ジッセキ</t>
    </rPh>
    <rPh sb="20" eb="22">
      <t>ナイヨウ</t>
    </rPh>
    <rPh sb="22" eb="24">
      <t>ブンセキ</t>
    </rPh>
    <rPh sb="24" eb="26">
      <t>シリョウ</t>
    </rPh>
    <phoneticPr fontId="41"/>
  </si>
  <si>
    <t>在宅療養におけるインシデント・アクシデントの報告体制が整備され、報告内容の分析により課題解決の対応が図られ、事故報告の事例の発生割合が前年度（定点）より減少しているか評価する。</t>
    <rPh sb="0" eb="2">
      <t>ザイタク</t>
    </rPh>
    <rPh sb="2" eb="4">
      <t>リョウヨウ</t>
    </rPh>
    <rPh sb="22" eb="24">
      <t>ホウコク</t>
    </rPh>
    <rPh sb="24" eb="26">
      <t>タイセイ</t>
    </rPh>
    <rPh sb="27" eb="29">
      <t>セイビ</t>
    </rPh>
    <rPh sb="32" eb="34">
      <t>ホウコク</t>
    </rPh>
    <rPh sb="34" eb="36">
      <t>ナイヨウ</t>
    </rPh>
    <rPh sb="37" eb="39">
      <t>ブンセキ</t>
    </rPh>
    <rPh sb="42" eb="44">
      <t>カダイ</t>
    </rPh>
    <rPh sb="44" eb="46">
      <t>カイケツ</t>
    </rPh>
    <rPh sb="47" eb="49">
      <t>タイオウ</t>
    </rPh>
    <rPh sb="50" eb="51">
      <t>ハカ</t>
    </rPh>
    <rPh sb="54" eb="56">
      <t>ジコ</t>
    </rPh>
    <rPh sb="56" eb="58">
      <t>ホウコク</t>
    </rPh>
    <rPh sb="59" eb="61">
      <t>ジレイ</t>
    </rPh>
    <rPh sb="62" eb="64">
      <t>ハッセイ</t>
    </rPh>
    <rPh sb="64" eb="66">
      <t>ワリアイ</t>
    </rPh>
    <rPh sb="67" eb="70">
      <t>ゼンネンド</t>
    </rPh>
    <rPh sb="71" eb="73">
      <t>テイテン</t>
    </rPh>
    <rPh sb="76" eb="78">
      <t>ゲンショウ</t>
    </rPh>
    <rPh sb="83" eb="85">
      <t>ヒョウカ</t>
    </rPh>
    <phoneticPr fontId="41"/>
  </si>
  <si>
    <t>30.</t>
  </si>
  <si>
    <t>安定した在宅療養期間が延長する</t>
    <rPh sb="0" eb="2">
      <t>アンテイ</t>
    </rPh>
    <rPh sb="4" eb="6">
      <t>ザイタク</t>
    </rPh>
    <rPh sb="6" eb="8">
      <t>リョウヨウ</t>
    </rPh>
    <rPh sb="8" eb="10">
      <t>キカン</t>
    </rPh>
    <rPh sb="11" eb="13">
      <t>エンチョウ</t>
    </rPh>
    <phoneticPr fontId="41"/>
  </si>
  <si>
    <t>難病の地域アセスメントツール様式１（在宅療養者の身体状況と医療サービス確保状況）</t>
    <rPh sb="0" eb="2">
      <t>ナンビョウ</t>
    </rPh>
    <rPh sb="3" eb="5">
      <t>チイキ</t>
    </rPh>
    <rPh sb="14" eb="16">
      <t>ヨウシキ</t>
    </rPh>
    <phoneticPr fontId="41"/>
  </si>
  <si>
    <t>緊急訪問や緊急入院がなく、患者・家族の意思決定に基づく療養支援が段階的に提供され、安定して過ごせた日数の割合が前年度（定点）より増加しているか評価する。</t>
    <rPh sb="0" eb="2">
      <t>キンキュウ</t>
    </rPh>
    <rPh sb="2" eb="4">
      <t>ホウモン</t>
    </rPh>
    <rPh sb="5" eb="7">
      <t>キンキュウ</t>
    </rPh>
    <rPh sb="7" eb="9">
      <t>ニュウイン</t>
    </rPh>
    <rPh sb="13" eb="15">
      <t>カンジャ</t>
    </rPh>
    <rPh sb="16" eb="18">
      <t>カゾク</t>
    </rPh>
    <rPh sb="19" eb="21">
      <t>イシ</t>
    </rPh>
    <rPh sb="21" eb="23">
      <t>ケッテイ</t>
    </rPh>
    <rPh sb="24" eb="25">
      <t>モト</t>
    </rPh>
    <rPh sb="27" eb="29">
      <t>リョウヨウ</t>
    </rPh>
    <rPh sb="29" eb="31">
      <t>シエン</t>
    </rPh>
    <rPh sb="32" eb="35">
      <t>ダンカイテキ</t>
    </rPh>
    <rPh sb="36" eb="38">
      <t>テイキョウ</t>
    </rPh>
    <rPh sb="41" eb="43">
      <t>アンテイ</t>
    </rPh>
    <rPh sb="45" eb="46">
      <t>ス</t>
    </rPh>
    <rPh sb="49" eb="51">
      <t>ニッスウ</t>
    </rPh>
    <rPh sb="52" eb="54">
      <t>ワリアイ</t>
    </rPh>
    <phoneticPr fontId="41"/>
  </si>
  <si>
    <t>医療機関からの訪問看護</t>
    <rPh sb="0" eb="2">
      <t>イリョウ</t>
    </rPh>
    <rPh sb="2" eb="4">
      <t>キカン</t>
    </rPh>
    <rPh sb="7" eb="9">
      <t>ホウモン</t>
    </rPh>
    <rPh sb="9" eb="11">
      <t>カンゴ</t>
    </rPh>
    <phoneticPr fontId="4"/>
  </si>
  <si>
    <t>一週間の合計訪問看護「利用回数」</t>
    <rPh sb="0" eb="1">
      <t>イチ</t>
    </rPh>
    <rPh sb="1" eb="3">
      <t>シュウカン</t>
    </rPh>
    <rPh sb="4" eb="6">
      <t>ゴウケイ</t>
    </rPh>
    <rPh sb="6" eb="8">
      <t>ホウモン</t>
    </rPh>
    <rPh sb="8" eb="10">
      <t>カンゴ</t>
    </rPh>
    <rPh sb="11" eb="13">
      <t>リヨウ</t>
    </rPh>
    <rPh sb="13" eb="15">
      <t>カイスウ</t>
    </rPh>
    <phoneticPr fontId="4"/>
  </si>
  <si>
    <t>障害支援区分※8</t>
    <rPh sb="0" eb="2">
      <t>ショウガイ</t>
    </rPh>
    <rPh sb="2" eb="4">
      <t>シエン</t>
    </rPh>
    <rPh sb="4" eb="6">
      <t>クブン</t>
    </rPh>
    <phoneticPr fontId="4"/>
  </si>
  <si>
    <t>頻度
(回/月)</t>
    <rPh sb="0" eb="2">
      <t>ヒンド</t>
    </rPh>
    <rPh sb="4" eb="5">
      <t>カイ</t>
    </rPh>
    <rPh sb="6" eb="7">
      <t>ツキ</t>
    </rPh>
    <phoneticPr fontId="4"/>
  </si>
  <si>
    <t>1週間の合計訪問回数(回）</t>
    <rPh sb="1" eb="3">
      <t>シュウカン</t>
    </rPh>
    <rPh sb="4" eb="6">
      <t>ゴウケイ</t>
    </rPh>
    <rPh sb="6" eb="8">
      <t>ホウモン</t>
    </rPh>
    <rPh sb="8" eb="10">
      <t>カイスウ</t>
    </rPh>
    <rPh sb="11" eb="12">
      <t>カイ</t>
    </rPh>
    <phoneticPr fontId="4"/>
  </si>
  <si>
    <t>1.有
0.無</t>
    <rPh sb="2" eb="3">
      <t>アリ</t>
    </rPh>
    <rPh sb="6" eb="7">
      <t>ナ</t>
    </rPh>
    <phoneticPr fontId="4"/>
  </si>
  <si>
    <t>1.有
0.無</t>
    <phoneticPr fontId="4"/>
  </si>
  <si>
    <t>2024年度実施件数</t>
    <rPh sb="4" eb="6">
      <t>ネンド</t>
    </rPh>
    <rPh sb="6" eb="10">
      <t>ジッシケンスウ</t>
    </rPh>
    <phoneticPr fontId="4"/>
  </si>
  <si>
    <t>登録喀痰吸引等事業所</t>
    <rPh sb="9" eb="10">
      <t>ショ</t>
    </rPh>
    <phoneticPr fontId="4"/>
  </si>
  <si>
    <t>(2025年</t>
    <rPh sb="5" eb="6">
      <t>ネン</t>
    </rPh>
    <phoneticPr fontId="4"/>
  </si>
  <si>
    <r>
      <rPr>
        <u/>
        <sz val="12"/>
        <color rgb="FFFF0000"/>
        <rFont val="Meiryo UI"/>
        <family val="3"/>
        <charset val="128"/>
      </rPr>
      <t>2025年7月時点</t>
    </r>
    <r>
      <rPr>
        <sz val="12"/>
        <rFont val="Meiryo UI"/>
        <family val="3"/>
        <charset val="128"/>
      </rPr>
      <t>の様子をお答えください</t>
    </r>
    <rPh sb="4" eb="5">
      <t>ネン</t>
    </rPh>
    <rPh sb="10" eb="12">
      <t>ヨウス</t>
    </rPh>
    <rPh sb="14" eb="15">
      <t>コタ</t>
    </rPh>
    <phoneticPr fontId="32"/>
  </si>
  <si>
    <t>※１；1.男、2.女</t>
    <rPh sb="5" eb="6">
      <t>オトコ</t>
    </rPh>
    <rPh sb="9" eb="10">
      <t>オンナ</t>
    </rPh>
    <phoneticPr fontId="4"/>
  </si>
  <si>
    <t>※２；1. 20歳未満、2. 20～40歳未満、3. 40～65歳未満、4. 65歳以上</t>
    <phoneticPr fontId="4"/>
  </si>
  <si>
    <t>※３；1.自立、2.一部介助、3.全面介助</t>
    <rPh sb="5" eb="7">
      <t>ジリツ</t>
    </rPh>
    <rPh sb="10" eb="12">
      <t>イチブ</t>
    </rPh>
    <rPh sb="12" eb="14">
      <t>カイジョ</t>
    </rPh>
    <rPh sb="17" eb="19">
      <t>ゼンメン</t>
    </rPh>
    <rPh sb="19" eb="21">
      <t>カイジョ</t>
    </rPh>
    <phoneticPr fontId="4"/>
  </si>
  <si>
    <t>※４；1.外来、2.訪問診療、0.なし</t>
    <rPh sb="5" eb="7">
      <t>ガイライ</t>
    </rPh>
    <rPh sb="10" eb="12">
      <t>ホウモン</t>
    </rPh>
    <rPh sb="12" eb="14">
      <t>シンリョウ</t>
    </rPh>
    <phoneticPr fontId="4"/>
  </si>
  <si>
    <t>※６； 要支援1=11、要支援2=12、要介護は介護度1～5、なし0、不明空白</t>
    <rPh sb="4" eb="7">
      <t>ヨウシエン</t>
    </rPh>
    <rPh sb="12" eb="15">
      <t>ヨウシエン</t>
    </rPh>
    <rPh sb="20" eb="23">
      <t>ヨウカイゴ</t>
    </rPh>
    <rPh sb="24" eb="26">
      <t>カイゴ</t>
    </rPh>
    <rPh sb="26" eb="27">
      <t>ド</t>
    </rPh>
    <rPh sb="35" eb="37">
      <t>フメイ</t>
    </rPh>
    <rPh sb="37" eb="39">
      <t>クウハク</t>
    </rPh>
    <phoneticPr fontId="4"/>
  </si>
  <si>
    <t>※７； 級数入力、なし0、不明空白</t>
    <rPh sb="4" eb="6">
      <t>キュウスウ</t>
    </rPh>
    <rPh sb="6" eb="8">
      <t>ニュウリョク</t>
    </rPh>
    <rPh sb="13" eb="15">
      <t>フメイ</t>
    </rPh>
    <rPh sb="15" eb="17">
      <t>クウハク</t>
    </rPh>
    <phoneticPr fontId="4"/>
  </si>
  <si>
    <t>※８； 区分数、なし0、不明空白</t>
    <rPh sb="4" eb="6">
      <t>クブン</t>
    </rPh>
    <rPh sb="6" eb="7">
      <t>スウ</t>
    </rPh>
    <phoneticPr fontId="4"/>
  </si>
  <si>
    <t>夏のセミナーの事前課題としては入力不要です</t>
    <rPh sb="0" eb="1">
      <t>ナツ</t>
    </rPh>
    <rPh sb="7" eb="11">
      <t>ジゼンカダイ</t>
    </rPh>
    <rPh sb="15" eb="19">
      <t>ニュウリョクフヨウ</t>
    </rPh>
    <phoneticPr fontId="4"/>
  </si>
  <si>
    <t>C.在宅人工呼吸器使用ALS患者の災害時の備え</t>
    <rPh sb="2" eb="4">
      <t>ザイタク</t>
    </rPh>
    <rPh sb="14" eb="16">
      <t>カンジャ</t>
    </rPh>
    <rPh sb="17" eb="19">
      <t>サイガイ</t>
    </rPh>
    <rPh sb="19" eb="20">
      <t>ジ</t>
    </rPh>
    <rPh sb="21" eb="22">
      <t>ソナ</t>
    </rPh>
    <phoneticPr fontId="32"/>
  </si>
  <si>
    <t>Ⅰ．難病保健活動体制について</t>
    <rPh sb="2" eb="10">
      <t>ナンビョウホケンカツドウタイセイ</t>
    </rPh>
    <phoneticPr fontId="4"/>
  </si>
  <si>
    <t>※９；1.発症期、2.進行期、3.移行期、4.維持・安定期、5.終末期</t>
    <rPh sb="5" eb="8">
      <t>ハッショウキ</t>
    </rPh>
    <rPh sb="11" eb="14">
      <t>シンコウキ</t>
    </rPh>
    <rPh sb="17" eb="20">
      <t>イコウキ</t>
    </rPh>
    <rPh sb="23" eb="25">
      <t>イジ</t>
    </rPh>
    <rPh sb="26" eb="29">
      <t>アンテイキ</t>
    </rPh>
    <rPh sb="32" eb="35">
      <t>シュウマツキ</t>
    </rPh>
    <phoneticPr fontId="4"/>
  </si>
  <si>
    <t>療養行程　※9</t>
    <rPh sb="0" eb="4">
      <t>リョウヨウコウテイ</t>
    </rPh>
    <phoneticPr fontId="4"/>
  </si>
  <si>
    <t>療養行程</t>
    <rPh sb="0" eb="4">
      <t>リョウヨウコウテイ</t>
    </rPh>
    <phoneticPr fontId="4"/>
  </si>
  <si>
    <t>人数</t>
    <rPh sb="0" eb="2">
      <t>ニンズウ</t>
    </rPh>
    <phoneticPr fontId="4"/>
  </si>
  <si>
    <t>2023年</t>
    <rPh sb="4" eb="5">
      <t>ネン</t>
    </rPh>
    <phoneticPr fontId="4"/>
  </si>
  <si>
    <t>・療養行程</t>
    <rPh sb="1" eb="5">
      <t>リョウヨウコウテイ</t>
    </rPh>
    <phoneticPr fontId="4"/>
  </si>
  <si>
    <t>発症期</t>
    <rPh sb="0" eb="3">
      <t>ハッショウキ</t>
    </rPh>
    <phoneticPr fontId="4"/>
  </si>
  <si>
    <t>進行期</t>
    <rPh sb="0" eb="3">
      <t>シンコウキ</t>
    </rPh>
    <phoneticPr fontId="4"/>
  </si>
  <si>
    <t>移行期</t>
    <rPh sb="0" eb="3">
      <t>イコウキ</t>
    </rPh>
    <phoneticPr fontId="4"/>
  </si>
  <si>
    <t>維持安定期</t>
    <rPh sb="0" eb="5">
      <t>イジアンテイキ</t>
    </rPh>
    <phoneticPr fontId="4"/>
  </si>
  <si>
    <t>終末期</t>
    <rPh sb="0" eb="3">
      <t>シュウマツキ</t>
    </rPh>
    <phoneticPr fontId="4"/>
  </si>
  <si>
    <t>貴管轄地域における
在宅人工呼吸器使用ALS患者</t>
    <rPh sb="0" eb="5">
      <t>キカンカツチイキ</t>
    </rPh>
    <rPh sb="10" eb="19">
      <t>ザイタクジンコウコキュウキシヨウ</t>
    </rPh>
    <rPh sb="22" eb="24">
      <t>カンジャ</t>
    </rPh>
    <phoneticPr fontId="4"/>
  </si>
  <si>
    <t>受講番号
(医学研入力)</t>
    <rPh sb="0" eb="4">
      <t>ジュコウバンゴウ</t>
    </rPh>
    <rPh sb="6" eb="8">
      <t>イガク</t>
    </rPh>
    <rPh sb="8" eb="9">
      <t>ケン</t>
    </rPh>
    <rPh sb="9" eb="11">
      <t>ニュウリョク</t>
    </rPh>
    <phoneticPr fontId="4"/>
  </si>
  <si>
    <r>
      <t>Km</t>
    </r>
    <r>
      <rPr>
        <vertAlign val="superscript"/>
        <sz val="11"/>
        <rFont val="Meiryo UI"/>
        <family val="3"/>
        <charset val="128"/>
      </rPr>
      <t>2</t>
    </r>
    <phoneticPr fontId="4"/>
  </si>
  <si>
    <t>機関名
・なしは0
・不明は空白</t>
    <rPh sb="0" eb="2">
      <t>キカン</t>
    </rPh>
    <rPh sb="2" eb="3">
      <t>メイ</t>
    </rPh>
    <rPh sb="11" eb="13">
      <t>フメイ</t>
    </rPh>
    <rPh sb="14" eb="16">
      <t>クウハク</t>
    </rPh>
    <phoneticPr fontId="4"/>
  </si>
  <si>
    <t>□一般事業：
   □各種相談支援、□地域交流会等の(自主)活動支援、
   □講演・研修会の開催、□その他(              )
□就労支援事業
□ピア・サポ-タ-の養成</t>
    <rPh sb="89" eb="91">
      <t>ヨウセイ</t>
    </rPh>
    <phoneticPr fontId="4"/>
  </si>
  <si>
    <t>在宅療養支援診療所</t>
    <rPh sb="0" eb="9">
      <t>ザイタクリョウヨウシエンシンリョウジョ</t>
    </rPh>
    <phoneticPr fontId="4"/>
  </si>
  <si>
    <t>都道府県から難病対策に関する最新の情報が保健所に閲覧され、保健所内および担当者内で業務に関連のある記事・資料が回覧されているかを評価する。</t>
    <rPh sb="0" eb="4">
      <t>トドウフケン</t>
    </rPh>
    <rPh sb="6" eb="10">
      <t>ナンビョウタイサク</t>
    </rPh>
    <rPh sb="11" eb="12">
      <t>カン</t>
    </rPh>
    <rPh sb="14" eb="16">
      <t>サイシン</t>
    </rPh>
    <rPh sb="17" eb="19">
      <t>ジョウホウ</t>
    </rPh>
    <rPh sb="20" eb="23">
      <t>ホケンジョ</t>
    </rPh>
    <rPh sb="24" eb="26">
      <t>エツラン</t>
    </rPh>
    <rPh sb="29" eb="33">
      <t>ホケンジョナイ</t>
    </rPh>
    <rPh sb="36" eb="39">
      <t>タントウシャ</t>
    </rPh>
    <rPh sb="39" eb="40">
      <t>ナイ</t>
    </rPh>
    <rPh sb="41" eb="43">
      <t>ギョウム</t>
    </rPh>
    <rPh sb="44" eb="46">
      <t>カンレン</t>
    </rPh>
    <rPh sb="49" eb="51">
      <t>キジ</t>
    </rPh>
    <rPh sb="52" eb="54">
      <t>シリョウ</t>
    </rPh>
    <rPh sb="55" eb="57">
      <t>カイラン</t>
    </rPh>
    <rPh sb="64" eb="66">
      <t>ヒョウカ</t>
    </rPh>
    <phoneticPr fontId="4"/>
  </si>
  <si>
    <t>様式２「ＡＬＳ療養者支援にかかわる難病対策事業の実施状況とその評価」</t>
    <rPh sb="0" eb="2">
      <t>ヨウシキ</t>
    </rPh>
    <rPh sb="10" eb="12">
      <t>シエン</t>
    </rPh>
    <rPh sb="17" eb="19">
      <t>ナンビョウ</t>
    </rPh>
    <rPh sb="19" eb="21">
      <t>タイサク</t>
    </rPh>
    <rPh sb="21" eb="23">
      <t>ジギョウ</t>
    </rPh>
    <rPh sb="24" eb="26">
      <t>ジッシ</t>
    </rPh>
    <rPh sb="26" eb="28">
      <t>ジョウキョウ</t>
    </rPh>
    <rPh sb="31" eb="33">
      <t>ヒョウカ</t>
    </rPh>
    <phoneticPr fontId="4"/>
  </si>
  <si>
    <t>ＭＳＡ</t>
    <phoneticPr fontId="4"/>
  </si>
  <si>
    <t>難病保健活動のマニュアルや指針</t>
    <phoneticPr fontId="4"/>
  </si>
  <si>
    <t>保健師による難病の個別支援の対象についての規定</t>
    <rPh sb="6" eb="8">
      <t>ナンビョウ</t>
    </rPh>
    <phoneticPr fontId="4"/>
  </si>
  <si>
    <t>➡「あり」の場合の議題（該当するものすべてに「１」を入力）</t>
    <rPh sb="26" eb="28">
      <t>ニュウリョク</t>
    </rPh>
    <phoneticPr fontId="41"/>
  </si>
  <si>
    <t>➡「あり」の場合、対象や規定内容をご記入ください</t>
    <rPh sb="6" eb="8">
      <t>バアイ</t>
    </rPh>
    <rPh sb="9" eb="11">
      <t>タイショウ</t>
    </rPh>
    <rPh sb="12" eb="16">
      <t>キテイナイヨウ</t>
    </rPh>
    <rPh sb="18" eb="20">
      <t>キニュウ</t>
    </rPh>
    <phoneticPr fontId="4"/>
  </si>
  <si>
    <t>保健師による難病の個別支援</t>
    <phoneticPr fontId="41"/>
  </si>
  <si>
    <t>該当するものすべてに「1」を入力してください</t>
    <phoneticPr fontId="4"/>
  </si>
  <si>
    <t>難病患者の療養課題を収集・集約するしくみはありますか</t>
    <rPh sb="2" eb="4">
      <t>カンジャ</t>
    </rPh>
    <phoneticPr fontId="41"/>
  </si>
  <si>
    <t>個別支援や事例検討結果についての集計や課題の分析</t>
    <phoneticPr fontId="4"/>
  </si>
  <si>
    <t>個別支援や事例検討実施対象への継続した対応</t>
    <rPh sb="15" eb="17">
      <t>ケイゾク</t>
    </rPh>
    <rPh sb="19" eb="21">
      <t>タイオウ</t>
    </rPh>
    <phoneticPr fontId="4"/>
  </si>
  <si>
    <r>
      <t>各項目において、夏のセミナー受講前の状況について、最も近いと思う数字を「現状評価の欄」にご記入ください。</t>
    </r>
    <r>
      <rPr>
        <sz val="14"/>
        <color rgb="FFFF0000"/>
        <rFont val="Meiryo UI"/>
        <family val="3"/>
        <charset val="128"/>
      </rPr>
      <t>当該業務に従事していないなどで、回答できないものについては、空欄としてください。</t>
    </r>
    <rPh sb="0" eb="3">
      <t>カクコウモク</t>
    </rPh>
    <rPh sb="8" eb="9">
      <t>ナツ</t>
    </rPh>
    <rPh sb="14" eb="17">
      <t>ジュコウマエ</t>
    </rPh>
    <rPh sb="18" eb="20">
      <t>ジョウキョウ</t>
    </rPh>
    <rPh sb="25" eb="26">
      <t>モット</t>
    </rPh>
    <rPh sb="27" eb="28">
      <t>チカ</t>
    </rPh>
    <rPh sb="30" eb="31">
      <t>オモ</t>
    </rPh>
    <rPh sb="32" eb="34">
      <t>スウジ</t>
    </rPh>
    <rPh sb="36" eb="40">
      <t>ゲンジョウヒョウカ</t>
    </rPh>
    <rPh sb="41" eb="42">
      <t>ラン</t>
    </rPh>
    <rPh sb="45" eb="47">
      <t>キニュウ</t>
    </rPh>
    <rPh sb="52" eb="54">
      <t>トウガイ</t>
    </rPh>
    <rPh sb="54" eb="56">
      <t>ギョウム</t>
    </rPh>
    <rPh sb="57" eb="59">
      <t>ジュウジ</t>
    </rPh>
    <rPh sb="68" eb="70">
      <t>カイトウ</t>
    </rPh>
    <rPh sb="82" eb="84">
      <t>クウラン</t>
    </rPh>
    <phoneticPr fontId="41"/>
  </si>
  <si>
    <t>ありの場合１，なしの場合０ を入力</t>
    <rPh sb="3" eb="5">
      <t>バアイ</t>
    </rPh>
    <rPh sb="10" eb="12">
      <t>バアイ</t>
    </rPh>
    <rPh sb="15" eb="17">
      <t>ニュウリョク</t>
    </rPh>
    <phoneticPr fontId="4"/>
  </si>
  <si>
    <t>難病事業の担当方法　（該当する項目に１を入力）</t>
    <rPh sb="7" eb="9">
      <t>ホウホウ</t>
    </rPh>
    <rPh sb="11" eb="13">
      <t>ガイトウ</t>
    </rPh>
    <rPh sb="15" eb="17">
      <t>コウモク</t>
    </rPh>
    <rPh sb="20" eb="22">
      <t>ニュウリョク</t>
    </rPh>
    <phoneticPr fontId="41"/>
  </si>
  <si>
    <t>保健師による難病の個別支援の担当（該当する項目に１を入力）</t>
    <rPh sb="6" eb="8">
      <t>ナンビョウ</t>
    </rPh>
    <rPh sb="14" eb="16">
      <t>タントウ</t>
    </rPh>
    <phoneticPr fontId="4"/>
  </si>
  <si>
    <t>医療処置管理</t>
    <phoneticPr fontId="4"/>
  </si>
  <si>
    <r>
      <t xml:space="preserve">氏名
</t>
    </r>
    <r>
      <rPr>
        <sz val="9"/>
        <color rgb="FFFF0000"/>
        <rFont val="Meiryo UI"/>
        <family val="3"/>
        <charset val="128"/>
      </rPr>
      <t>(集計のため、匿名で必ず何かを入力)</t>
    </r>
    <r>
      <rPr>
        <sz val="9"/>
        <rFont val="Meiryo UI"/>
        <family val="3"/>
        <charset val="128"/>
      </rPr>
      <t xml:space="preserve"> </t>
    </r>
    <rPh sb="0" eb="2">
      <t>シメイ</t>
    </rPh>
    <rPh sb="6" eb="8">
      <t>シュウケイ</t>
    </rPh>
    <rPh sb="12" eb="14">
      <t>トクメイ</t>
    </rPh>
    <rPh sb="15" eb="16">
      <t>カナラ</t>
    </rPh>
    <rPh sb="17" eb="18">
      <t>ナニ</t>
    </rPh>
    <rPh sb="20" eb="22">
      <t>ニュウリョク</t>
    </rPh>
    <phoneticPr fontId="4"/>
  </si>
  <si>
    <t>1週間の利用回数(回）</t>
    <rPh sb="1" eb="3">
      <t>シュウカン</t>
    </rPh>
    <rPh sb="4" eb="6">
      <t>リヨウ</t>
    </rPh>
    <rPh sb="6" eb="8">
      <t>カイスウ</t>
    </rPh>
    <rPh sb="9" eb="10">
      <t>カイ</t>
    </rPh>
    <phoneticPr fontId="4"/>
  </si>
  <si>
    <t>1週間の訪問回数(回）</t>
    <rPh sb="1" eb="3">
      <t>シュウカン</t>
    </rPh>
    <rPh sb="4" eb="6">
      <t>ホウモン</t>
    </rPh>
    <rPh sb="6" eb="8">
      <t>カイスウ</t>
    </rPh>
    <rPh sb="9" eb="10">
      <t>カイ</t>
    </rPh>
    <phoneticPr fontId="4"/>
  </si>
  <si>
    <t>訪問看護利用者すべての合計訪問看護回数/１週間</t>
    <rPh sb="0" eb="2">
      <t>ホウモン</t>
    </rPh>
    <rPh sb="2" eb="4">
      <t>カンゴ</t>
    </rPh>
    <rPh sb="4" eb="6">
      <t>リヨウ</t>
    </rPh>
    <rPh sb="6" eb="7">
      <t>シャ</t>
    </rPh>
    <rPh sb="11" eb="13">
      <t>ゴウケイ</t>
    </rPh>
    <rPh sb="13" eb="15">
      <t>ホウモン</t>
    </rPh>
    <rPh sb="15" eb="17">
      <t>カンゴ</t>
    </rPh>
    <rPh sb="17" eb="18">
      <t>カイ</t>
    </rPh>
    <rPh sb="18" eb="19">
      <t>スウ</t>
    </rPh>
    <rPh sb="21" eb="22">
      <t>シュウ</t>
    </rPh>
    <rPh sb="22" eb="23">
      <t>カン</t>
    </rPh>
    <phoneticPr fontId="4"/>
  </si>
  <si>
    <t>訪問看護利用者数</t>
    <rPh sb="0" eb="2">
      <t>ホウモン</t>
    </rPh>
    <rPh sb="2" eb="4">
      <t>カンゴ</t>
    </rPh>
    <rPh sb="4" eb="6">
      <t>リヨウ</t>
    </rPh>
    <rPh sb="6" eb="7">
      <t>シャ</t>
    </rPh>
    <rPh sb="7" eb="8">
      <t>スウ</t>
    </rPh>
    <phoneticPr fontId="4"/>
  </si>
  <si>
    <t>平均訪問看護利用回数/1週間</t>
    <rPh sb="0" eb="2">
      <t>ヘイキン</t>
    </rPh>
    <rPh sb="2" eb="4">
      <t>ホウモン</t>
    </rPh>
    <rPh sb="4" eb="6">
      <t>カンゴ</t>
    </rPh>
    <rPh sb="6" eb="8">
      <t>リヨウ</t>
    </rPh>
    <rPh sb="8" eb="9">
      <t>カイ</t>
    </rPh>
    <rPh sb="9" eb="10">
      <t>スウ</t>
    </rPh>
    <rPh sb="12" eb="14">
      <t>シュウカン</t>
    </rPh>
    <phoneticPr fontId="4"/>
  </si>
  <si>
    <t>機関名記載
あり件数</t>
    <rPh sb="0" eb="2">
      <t>キカン</t>
    </rPh>
    <rPh sb="2" eb="3">
      <t>メイ</t>
    </rPh>
    <rPh sb="3" eb="5">
      <t>キサイ</t>
    </rPh>
    <rPh sb="8" eb="10">
      <t>ケンスウ</t>
    </rPh>
    <phoneticPr fontId="4"/>
  </si>
  <si>
    <t>機関名記載
あり件数</t>
    <phoneticPr fontId="4"/>
  </si>
  <si>
    <t>人</t>
    <rPh sb="0" eb="1">
      <t>ニン</t>
    </rPh>
    <phoneticPr fontId="4"/>
  </si>
  <si>
    <t>災害時の緊急避難先　　</t>
    <rPh sb="0" eb="2">
      <t>サイガイ</t>
    </rPh>
    <rPh sb="2" eb="3">
      <t>ジ</t>
    </rPh>
    <rPh sb="4" eb="6">
      <t>キンキュウ</t>
    </rPh>
    <rPh sb="6" eb="8">
      <t>ヒナン</t>
    </rPh>
    <rPh sb="8" eb="9">
      <t>サキ</t>
    </rPh>
    <phoneticPr fontId="32"/>
  </si>
  <si>
    <t>手動式もしくは足踏み式吸引器　</t>
    <phoneticPr fontId="4"/>
  </si>
  <si>
    <t>災害時における個別の計画作成</t>
    <rPh sb="0" eb="2">
      <t>サイガイ</t>
    </rPh>
    <rPh sb="2" eb="3">
      <t>ジ</t>
    </rPh>
    <rPh sb="7" eb="9">
      <t>コベツ</t>
    </rPh>
    <rPh sb="10" eb="12">
      <t>ケイカク</t>
    </rPh>
    <rPh sb="12" eb="14">
      <t>サクセイ</t>
    </rPh>
    <phoneticPr fontId="32"/>
  </si>
  <si>
    <t>災害時訓練の実施(過去3年以内)　</t>
    <rPh sb="0" eb="2">
      <t>サイガイ</t>
    </rPh>
    <rPh sb="2" eb="3">
      <t>ジ</t>
    </rPh>
    <rPh sb="3" eb="5">
      <t>クンレン</t>
    </rPh>
    <rPh sb="6" eb="8">
      <t>ジッシ</t>
    </rPh>
    <rPh sb="9" eb="11">
      <t>カコ</t>
    </rPh>
    <rPh sb="12" eb="13">
      <t>ネン</t>
    </rPh>
    <rPh sb="13" eb="15">
      <t>イナイ</t>
    </rPh>
    <phoneticPr fontId="32"/>
  </si>
  <si>
    <t>災害時における個別の計画見直しの状況　</t>
    <rPh sb="16" eb="18">
      <t>ジョウキョウ</t>
    </rPh>
    <phoneticPr fontId="32"/>
  </si>
  <si>
    <t>災害時における個別の計画を区市町村と共有</t>
    <phoneticPr fontId="4"/>
  </si>
  <si>
    <t>発災時、安否情報を自治体と共有　</t>
    <rPh sb="0" eb="3">
      <t>ハッサイジ</t>
    </rPh>
    <rPh sb="4" eb="6">
      <t>アンピ</t>
    </rPh>
    <rPh sb="6" eb="8">
      <t>ジョウホウ</t>
    </rPh>
    <rPh sb="9" eb="12">
      <t>ジチタイ</t>
    </rPh>
    <rPh sb="13" eb="15">
      <t>キョウユウ</t>
    </rPh>
    <phoneticPr fontId="4"/>
  </si>
  <si>
    <t>最初に安否確認する人の所属機関</t>
    <rPh sb="0" eb="2">
      <t>サイショ</t>
    </rPh>
    <rPh sb="3" eb="5">
      <t>アンピ</t>
    </rPh>
    <rPh sb="5" eb="7">
      <t>カクニン</t>
    </rPh>
    <rPh sb="9" eb="10">
      <t>ヒト</t>
    </rPh>
    <rPh sb="11" eb="13">
      <t>ショゾク</t>
    </rPh>
    <rPh sb="13" eb="15">
      <t>キカン</t>
    </rPh>
    <phoneticPr fontId="32"/>
  </si>
  <si>
    <t>　あり場合、種類</t>
    <phoneticPr fontId="32"/>
  </si>
  <si>
    <t>❖</t>
    <phoneticPr fontId="4"/>
  </si>
  <si>
    <t>お分かりになる範囲内でのご回答で構いません。不明の場合は空白としてください。</t>
    <rPh sb="1" eb="2">
      <t>ワ</t>
    </rPh>
    <rPh sb="7" eb="10">
      <t>ハンイナイ</t>
    </rPh>
    <rPh sb="13" eb="15">
      <t>カイトウ</t>
    </rPh>
    <rPh sb="16" eb="17">
      <t>カマ</t>
    </rPh>
    <rPh sb="22" eb="24">
      <t>フメイ</t>
    </rPh>
    <rPh sb="25" eb="27">
      <t>バアイ</t>
    </rPh>
    <rPh sb="28" eb="30">
      <t>クウハク</t>
    </rPh>
    <phoneticPr fontId="4"/>
  </si>
  <si>
    <t>1.24時間使用、2.必要時(夜間等)使用、不明：空白</t>
    <rPh sb="25" eb="27">
      <t>クウハク</t>
    </rPh>
    <phoneticPr fontId="4"/>
  </si>
  <si>
    <t>0.なし、1.洪水、2.土砂、3.高潮津波、4.その他、不明：空白</t>
    <rPh sb="31" eb="33">
      <t>クウハク</t>
    </rPh>
    <phoneticPr fontId="4"/>
  </si>
  <si>
    <t>1.あり、0.なし、不明：空白</t>
    <rPh sb="13" eb="15">
      <t>クウハク</t>
    </rPh>
    <phoneticPr fontId="4"/>
  </si>
  <si>
    <t>1.発電機、2.蓄電池、3.無停電電源装置(UPS、インバーター等)、４.その他、不明：空白</t>
    <rPh sb="8" eb="11">
      <t>チクデンチ</t>
    </rPh>
    <rPh sb="17" eb="19">
      <t>デンゲン</t>
    </rPh>
    <rPh sb="44" eb="46">
      <t>クウハク</t>
    </rPh>
    <phoneticPr fontId="4"/>
  </si>
  <si>
    <r>
      <rPr>
        <sz val="12"/>
        <rFont val="Meiryo UI"/>
        <family val="3"/>
        <charset val="128"/>
      </rPr>
      <t>内部バッテリー</t>
    </r>
    <r>
      <rPr>
        <sz val="10"/>
        <rFont val="Meiryo UI"/>
        <family val="3"/>
        <charset val="128"/>
      </rPr>
      <t>：1.あり、0.なし、不明：空白</t>
    </r>
    <rPh sb="0" eb="2">
      <t>ナイブ</t>
    </rPh>
    <phoneticPr fontId="32"/>
  </si>
  <si>
    <r>
      <rPr>
        <sz val="12"/>
        <rFont val="Meiryo UI"/>
        <family val="3"/>
        <charset val="128"/>
      </rPr>
      <t>外部バッテリー</t>
    </r>
    <r>
      <rPr>
        <sz val="10"/>
        <rFont val="Meiryo UI"/>
        <family val="3"/>
        <charset val="128"/>
      </rPr>
      <t>：1.あり、0.なし、不明：空白</t>
    </r>
    <rPh sb="0" eb="2">
      <t>ガイブ</t>
    </rPh>
    <phoneticPr fontId="32"/>
  </si>
  <si>
    <t>1.ステーション、2.病院・診療所、3.その他の機関、4.近隣者、5.未定、不明：空白</t>
    <rPh sb="41" eb="43">
      <t>クウハク</t>
    </rPh>
    <phoneticPr fontId="4"/>
  </si>
  <si>
    <t>1.する、0.しない、不明：空白</t>
    <rPh sb="14" eb="16">
      <t>クウハク</t>
    </rPh>
    <phoneticPr fontId="4"/>
  </si>
  <si>
    <r>
      <t>内部+外部バッテリーの駆動時間</t>
    </r>
    <r>
      <rPr>
        <sz val="10"/>
        <rFont val="Meiryo UI"/>
        <family val="3"/>
        <charset val="128"/>
      </rPr>
      <t>(時間）</t>
    </r>
    <rPh sb="0" eb="2">
      <t>ナイブ</t>
    </rPh>
    <rPh sb="3" eb="5">
      <t>ガイブ</t>
    </rPh>
    <rPh sb="11" eb="13">
      <t>クドウ</t>
    </rPh>
    <rPh sb="13" eb="15">
      <t>ジカン</t>
    </rPh>
    <rPh sb="16" eb="18">
      <t>ジカン</t>
    </rPh>
    <phoneticPr fontId="32"/>
  </si>
  <si>
    <t>訪問看護利用者数/ALS療養者数</t>
    <rPh sb="0" eb="2">
      <t>ホウモン</t>
    </rPh>
    <rPh sb="2" eb="4">
      <t>カンゴ</t>
    </rPh>
    <rPh sb="4" eb="6">
      <t>リヨウ</t>
    </rPh>
    <rPh sb="6" eb="7">
      <t>シャ</t>
    </rPh>
    <rPh sb="7" eb="8">
      <t>スウ</t>
    </rPh>
    <rPh sb="12" eb="15">
      <t>リョウヨウシャ</t>
    </rPh>
    <rPh sb="15" eb="16">
      <t>スウ</t>
    </rPh>
    <phoneticPr fontId="4"/>
  </si>
  <si>
    <t>都道府県が発行する「難病対策事業ガイドライン」、
「難病患者支援マニュアル」等のマニュアル等</t>
    <rPh sb="0" eb="4">
      <t>トドウフケン</t>
    </rPh>
    <rPh sb="5" eb="7">
      <t>ハッコウ</t>
    </rPh>
    <rPh sb="10" eb="12">
      <t>ナンビョウ</t>
    </rPh>
    <rPh sb="12" eb="14">
      <t>タイサク</t>
    </rPh>
    <rPh sb="14" eb="16">
      <t>ジギョウ</t>
    </rPh>
    <rPh sb="26" eb="28">
      <t>ナンビョウ</t>
    </rPh>
    <rPh sb="28" eb="30">
      <t>カンジャ</t>
    </rPh>
    <rPh sb="30" eb="32">
      <t>シエン</t>
    </rPh>
    <rPh sb="38" eb="39">
      <t>トウ</t>
    </rPh>
    <rPh sb="45" eb="46">
      <t>トウ</t>
    </rPh>
    <phoneticPr fontId="41"/>
  </si>
  <si>
    <t>都道府県の難病患者入院施設確保事業（難病医療ネットワーク事業）の事業実績、
保健医療福祉計画等における在宅療養支援ネットワークに関する計画
保健所における難病対策事業計画</t>
    <rPh sb="0" eb="4">
      <t>トドウフケン</t>
    </rPh>
    <rPh sb="5" eb="7">
      <t>ナンビョウ</t>
    </rPh>
    <rPh sb="7" eb="9">
      <t>カンジャ</t>
    </rPh>
    <rPh sb="9" eb="11">
      <t>ニュウイン</t>
    </rPh>
    <rPh sb="11" eb="13">
      <t>シセツ</t>
    </rPh>
    <rPh sb="13" eb="15">
      <t>カクホ</t>
    </rPh>
    <rPh sb="15" eb="17">
      <t>ジギョウ</t>
    </rPh>
    <rPh sb="18" eb="20">
      <t>ナンビョウ</t>
    </rPh>
    <rPh sb="20" eb="22">
      <t>イリョウ</t>
    </rPh>
    <rPh sb="28" eb="30">
      <t>ジギョウ</t>
    </rPh>
    <rPh sb="32" eb="34">
      <t>ジギョウ</t>
    </rPh>
    <rPh sb="34" eb="36">
      <t>ジッセキ</t>
    </rPh>
    <rPh sb="38" eb="40">
      <t>ホケン</t>
    </rPh>
    <rPh sb="40" eb="42">
      <t>イリョウ</t>
    </rPh>
    <rPh sb="42" eb="44">
      <t>フクシ</t>
    </rPh>
    <rPh sb="44" eb="46">
      <t>ケイカク</t>
    </rPh>
    <rPh sb="46" eb="47">
      <t>トウ</t>
    </rPh>
    <rPh sb="51" eb="53">
      <t>ザイタク</t>
    </rPh>
    <rPh sb="53" eb="55">
      <t>リョウヨウ</t>
    </rPh>
    <rPh sb="55" eb="57">
      <t>シエン</t>
    </rPh>
    <rPh sb="64" eb="65">
      <t>カン</t>
    </rPh>
    <rPh sb="67" eb="69">
      <t>ケイカク</t>
    </rPh>
    <rPh sb="70" eb="73">
      <t>ホケンジョ</t>
    </rPh>
    <rPh sb="77" eb="79">
      <t>ナンビョウ</t>
    </rPh>
    <rPh sb="79" eb="81">
      <t>タイサク</t>
    </rPh>
    <rPh sb="81" eb="83">
      <t>ジギョウ</t>
    </rPh>
    <rPh sb="83" eb="85">
      <t>ケイカク</t>
    </rPh>
    <phoneticPr fontId="41"/>
  </si>
  <si>
    <t>入院時の医療機関への情報提供状況、
退院時の調整会議の開催状況に関する資料</t>
    <rPh sb="0" eb="2">
      <t>ニュウイン</t>
    </rPh>
    <rPh sb="2" eb="3">
      <t>ジ</t>
    </rPh>
    <rPh sb="4" eb="6">
      <t>イリョウ</t>
    </rPh>
    <rPh sb="6" eb="8">
      <t>キカン</t>
    </rPh>
    <rPh sb="10" eb="12">
      <t>ジョウホウ</t>
    </rPh>
    <rPh sb="12" eb="14">
      <t>テイキョウ</t>
    </rPh>
    <rPh sb="14" eb="16">
      <t>ジョウキョウ</t>
    </rPh>
    <rPh sb="18" eb="20">
      <t>タイイン</t>
    </rPh>
    <rPh sb="20" eb="21">
      <t>ジ</t>
    </rPh>
    <rPh sb="22" eb="24">
      <t>チョウセイ</t>
    </rPh>
    <rPh sb="24" eb="26">
      <t>カイギ</t>
    </rPh>
    <rPh sb="27" eb="31">
      <t>カイサイジョウキョウ</t>
    </rPh>
    <rPh sb="32" eb="33">
      <t>カン</t>
    </rPh>
    <rPh sb="35" eb="37">
      <t>シリョウ</t>
    </rPh>
    <phoneticPr fontId="41"/>
  </si>
  <si>
    <t>訪問診療、支援計画策定・評価事業等の難病対策の実施状況、
活動内容に関する資料</t>
    <rPh sb="0" eb="2">
      <t>ホウモン</t>
    </rPh>
    <rPh sb="2" eb="4">
      <t>シンリョウ</t>
    </rPh>
    <rPh sb="5" eb="7">
      <t>シエン</t>
    </rPh>
    <rPh sb="7" eb="9">
      <t>ケイカク</t>
    </rPh>
    <rPh sb="9" eb="11">
      <t>サクテイ</t>
    </rPh>
    <rPh sb="12" eb="14">
      <t>ヒョウカ</t>
    </rPh>
    <rPh sb="14" eb="16">
      <t>ジギョウ</t>
    </rPh>
    <rPh sb="16" eb="17">
      <t>トウ</t>
    </rPh>
    <rPh sb="18" eb="20">
      <t>ナンビョウ</t>
    </rPh>
    <rPh sb="20" eb="22">
      <t>タイサク</t>
    </rPh>
    <rPh sb="23" eb="27">
      <t>ジッシジョウキョウ</t>
    </rPh>
    <rPh sb="29" eb="31">
      <t>カツドウ</t>
    </rPh>
    <rPh sb="31" eb="33">
      <t>ナイヨウ</t>
    </rPh>
    <rPh sb="34" eb="35">
      <t>カン</t>
    </rPh>
    <rPh sb="37" eb="39">
      <t>シリョウ</t>
    </rPh>
    <phoneticPr fontId="41"/>
  </si>
  <si>
    <t>難病対策事業の実施状況、
地域診断結果および難病保健活動計画等に関する資料</t>
    <rPh sb="0" eb="2">
      <t>ナンビョウ</t>
    </rPh>
    <rPh sb="2" eb="4">
      <t>タイサク</t>
    </rPh>
    <rPh sb="4" eb="6">
      <t>ジギョウ</t>
    </rPh>
    <rPh sb="7" eb="11">
      <t>ジッシジョウキョウ</t>
    </rPh>
    <rPh sb="13" eb="15">
      <t>チイキ</t>
    </rPh>
    <rPh sb="15" eb="17">
      <t>シンダン</t>
    </rPh>
    <rPh sb="17" eb="19">
      <t>ケッカ</t>
    </rPh>
    <rPh sb="22" eb="24">
      <t>ナンビョウ</t>
    </rPh>
    <rPh sb="24" eb="26">
      <t>ホケン</t>
    </rPh>
    <rPh sb="26" eb="28">
      <t>カツドウ</t>
    </rPh>
    <rPh sb="28" eb="30">
      <t>ケイカク</t>
    </rPh>
    <rPh sb="30" eb="31">
      <t>トウ</t>
    </rPh>
    <rPh sb="32" eb="33">
      <t>カン</t>
    </rPh>
    <rPh sb="35" eb="37">
      <t>シリョウ</t>
    </rPh>
    <phoneticPr fontId="41"/>
  </si>
  <si>
    <t>難病対策事業の実施報告書、
難病の地域診断資料、難病対策の実施計画書等の資料とそれらの関係性を示す資料</t>
    <rPh sb="0" eb="2">
      <t>ナンビョウ</t>
    </rPh>
    <rPh sb="2" eb="4">
      <t>タイサク</t>
    </rPh>
    <rPh sb="4" eb="6">
      <t>ジギョウ</t>
    </rPh>
    <rPh sb="7" eb="9">
      <t>ジッシ</t>
    </rPh>
    <rPh sb="9" eb="12">
      <t>ホウコクショ</t>
    </rPh>
    <rPh sb="14" eb="16">
      <t>ナンビョウ</t>
    </rPh>
    <rPh sb="17" eb="19">
      <t>チイキ</t>
    </rPh>
    <rPh sb="19" eb="21">
      <t>シンダン</t>
    </rPh>
    <rPh sb="21" eb="23">
      <t>シリョウ</t>
    </rPh>
    <rPh sb="24" eb="26">
      <t>ナンビョウ</t>
    </rPh>
    <rPh sb="26" eb="28">
      <t>タイサク</t>
    </rPh>
    <rPh sb="29" eb="31">
      <t>ジッシ</t>
    </rPh>
    <rPh sb="31" eb="34">
      <t>ケイカクショ</t>
    </rPh>
    <rPh sb="34" eb="35">
      <t>トウ</t>
    </rPh>
    <rPh sb="36" eb="38">
      <t>シリョウ</t>
    </rPh>
    <rPh sb="43" eb="46">
      <t>カンケイセイ</t>
    </rPh>
    <rPh sb="47" eb="48">
      <t>シメ</t>
    </rPh>
    <rPh sb="49" eb="51">
      <t>シリョウ</t>
    </rPh>
    <phoneticPr fontId="41"/>
  </si>
  <si>
    <t>難病の地域ケアアセスメントツール様式１（在宅療養者の身体状況と医療サービス確保状況）、
様式４（管轄地域におけるＡＬＳ療養者に関わる医療資源の概況と医療サービス確保状況の評価）</t>
    <rPh sb="0" eb="2">
      <t>ナンビョウ</t>
    </rPh>
    <rPh sb="3" eb="5">
      <t>チイキ</t>
    </rPh>
    <rPh sb="16" eb="18">
      <t>ヨウシキ</t>
    </rPh>
    <rPh sb="44" eb="46">
      <t>ヨウシキ</t>
    </rPh>
    <rPh sb="48" eb="50">
      <t>カンカツ</t>
    </rPh>
    <rPh sb="50" eb="52">
      <t>チイキ</t>
    </rPh>
    <rPh sb="59" eb="62">
      <t>リョウヨウシャ</t>
    </rPh>
    <rPh sb="63" eb="64">
      <t>カカ</t>
    </rPh>
    <rPh sb="66" eb="68">
      <t>イリョウ</t>
    </rPh>
    <rPh sb="68" eb="70">
      <t>シゲン</t>
    </rPh>
    <rPh sb="71" eb="73">
      <t>ガイキョウ</t>
    </rPh>
    <rPh sb="74" eb="76">
      <t>イリョウ</t>
    </rPh>
    <rPh sb="80" eb="82">
      <t>カクホ</t>
    </rPh>
    <rPh sb="82" eb="84">
      <t>ジョウキョウ</t>
    </rPh>
    <rPh sb="85" eb="87">
      <t>ヒョウカ</t>
    </rPh>
    <phoneticPr fontId="41"/>
  </si>
  <si>
    <t>患者２１</t>
  </si>
  <si>
    <t>患者２２</t>
  </si>
  <si>
    <t>患者２３</t>
  </si>
  <si>
    <t>患者２４</t>
  </si>
  <si>
    <t>患者２５</t>
  </si>
  <si>
    <t>氏名</t>
    <phoneticPr fontId="4"/>
  </si>
  <si>
    <t>６）</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</si>
</sst>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76" formatCode="0.0%"/>
    <numFmt numFmtId="177" formatCode="0.0_ "/>
    <numFmt numFmtId="178" formatCode="#,##0_ "/>
    <numFmt numFmtId="179" formatCode="0.00_ "/>
    <numFmt numFmtId="180" formatCode="#,##0_);[Red]\(#,##0\)"/>
    <numFmt numFmtId="181" formatCode="0.0_);[Red]\(0.0\)"/>
    <numFmt numFmtId="182" formatCode="#,##0.0_ "/>
    <numFmt numFmtId="183" formatCode="0_);[Red]\(0\)"/>
    <numFmt numFmtId="184" formatCode="0.00_);[Red]\(0.00\)"/>
    <numFmt numFmtId="185" formatCode="0.000_);[Red]\(0.000\)"/>
    <numFmt numFmtId="186" formatCode="0.0"/>
    <numFmt numFmtId="187" formatCode="0_ "/>
    <numFmt numFmtId="188" formatCode="General&quot;人&quot;"/>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6"/>
      <name val="HGPｺﾞｼｯｸM"/>
      <family val="3"/>
      <charset val="128"/>
    </font>
    <font>
      <sz val="11"/>
      <name val="Meiryo UI"/>
      <family val="3"/>
    </font>
    <font>
      <vertAlign val="superscript"/>
      <sz val="11"/>
      <name val="Meiryo UI"/>
      <family val="3"/>
    </font>
    <font>
      <b/>
      <sz val="11"/>
      <name val="Meiryo UI"/>
      <family val="3"/>
    </font>
    <font>
      <b/>
      <sz val="14"/>
      <name val="Meiryo UI"/>
      <family val="3"/>
    </font>
    <font>
      <sz val="10"/>
      <name val="Meiryo UI"/>
      <family val="3"/>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vertAlign val="superscript"/>
      <sz val="11"/>
      <name val="ＭＳ Ｐゴシック"/>
      <family val="3"/>
      <charset val="128"/>
      <scheme val="minor"/>
    </font>
    <font>
      <b/>
      <sz val="11"/>
      <name val="ＭＳ Ｐゴシック"/>
      <family val="3"/>
      <charset val="128"/>
      <scheme val="minor"/>
    </font>
    <font>
      <sz val="14"/>
      <name val="ＭＳ Ｐゴシック"/>
      <family val="3"/>
      <charset val="128"/>
      <scheme val="minor"/>
    </font>
    <font>
      <sz val="8"/>
      <name val="Meiryo UI"/>
      <family val="3"/>
    </font>
    <font>
      <sz val="8"/>
      <name val="Meiryo UI"/>
      <family val="3"/>
      <charset val="128"/>
    </font>
    <font>
      <sz val="10"/>
      <name val="Meiryo UI"/>
      <family val="3"/>
      <charset val="128"/>
    </font>
    <font>
      <sz val="11"/>
      <name val="Meiryo UI"/>
      <family val="3"/>
      <charset val="128"/>
    </font>
    <font>
      <b/>
      <sz val="12"/>
      <name val="Meiryo UI"/>
      <family val="3"/>
      <charset val="128"/>
    </font>
    <font>
      <sz val="9"/>
      <name val="Meiryo UI"/>
      <family val="3"/>
    </font>
    <font>
      <sz val="9"/>
      <name val="Meiryo UI"/>
      <family val="3"/>
      <charset val="128"/>
    </font>
    <font>
      <b/>
      <sz val="14"/>
      <name val="Meiryo UI"/>
      <family val="3"/>
      <charset val="128"/>
    </font>
    <font>
      <sz val="11"/>
      <color theme="1"/>
      <name val="ＭＳ Ｐゴシック"/>
      <family val="2"/>
      <charset val="128"/>
      <scheme val="minor"/>
    </font>
    <font>
      <sz val="12"/>
      <name val="Meiryo UI"/>
      <family val="3"/>
      <charset val="128"/>
    </font>
    <font>
      <sz val="11"/>
      <color theme="1"/>
      <name val="ＭＳ Ｐゴシック"/>
      <family val="3"/>
      <charset val="128"/>
      <scheme val="minor"/>
    </font>
    <font>
      <sz val="6"/>
      <name val="ＭＳ Ｐゴシック"/>
      <family val="3"/>
      <charset val="128"/>
      <scheme val="minor"/>
    </font>
    <font>
      <sz val="11"/>
      <color theme="1"/>
      <name val="ＭＳ 明朝"/>
      <family val="2"/>
      <charset val="128"/>
    </font>
    <font>
      <b/>
      <sz val="9"/>
      <name val="Meiryo UI"/>
      <family val="3"/>
      <charset val="128"/>
    </font>
    <font>
      <b/>
      <i/>
      <sz val="14"/>
      <name val="Meiryo UI"/>
      <family val="3"/>
      <charset val="128"/>
    </font>
    <font>
      <b/>
      <sz val="14"/>
      <color theme="0"/>
      <name val="Meiryo UI"/>
      <family val="3"/>
      <charset val="128"/>
    </font>
    <font>
      <b/>
      <i/>
      <sz val="12"/>
      <name val="Meiryo UI"/>
      <family val="3"/>
      <charset val="128"/>
    </font>
    <font>
      <b/>
      <sz val="11"/>
      <color rgb="FFFF0000"/>
      <name val="ＭＳ Ｐゴシック"/>
      <family val="3"/>
      <charset val="128"/>
      <scheme val="minor"/>
    </font>
    <font>
      <sz val="12"/>
      <color rgb="FFFF0000"/>
      <name val="Meiryo UI"/>
      <family val="3"/>
      <charset val="128"/>
    </font>
    <font>
      <u/>
      <sz val="12"/>
      <color rgb="FFFF0000"/>
      <name val="Meiryo UI"/>
      <family val="3"/>
      <charset val="128"/>
    </font>
    <font>
      <sz val="6"/>
      <name val="ＭＳ Ｐゴシック"/>
      <family val="2"/>
      <charset val="128"/>
      <scheme val="minor"/>
    </font>
    <font>
      <sz val="11"/>
      <color theme="1"/>
      <name val="Meiryo UI"/>
      <family val="3"/>
      <charset val="128"/>
    </font>
    <font>
      <b/>
      <sz val="14"/>
      <color theme="1"/>
      <name val="Meiryo UI"/>
      <family val="3"/>
      <charset val="128"/>
    </font>
    <font>
      <sz val="14"/>
      <color theme="1"/>
      <name val="Meiryo UI"/>
      <family val="3"/>
      <charset val="128"/>
    </font>
    <font>
      <sz val="10"/>
      <color theme="0"/>
      <name val="Meiryo UI"/>
      <family val="3"/>
      <charset val="128"/>
    </font>
    <font>
      <b/>
      <sz val="11"/>
      <color theme="1"/>
      <name val="Meiryo UI"/>
      <family val="3"/>
      <charset val="128"/>
    </font>
    <font>
      <sz val="20"/>
      <color theme="1"/>
      <name val="Meiryo UI"/>
      <family val="3"/>
      <charset val="128"/>
    </font>
    <font>
      <sz val="14"/>
      <color rgb="FFFF0000"/>
      <name val="Meiryo UI"/>
      <family val="3"/>
      <charset val="128"/>
    </font>
    <font>
      <sz val="8"/>
      <color theme="1"/>
      <name val="Meiryo UI"/>
      <family val="3"/>
      <charset val="128"/>
    </font>
    <font>
      <sz val="10"/>
      <color theme="1"/>
      <name val="Meiryo UI"/>
      <family val="3"/>
      <charset val="128"/>
    </font>
    <font>
      <sz val="7"/>
      <color theme="1"/>
      <name val="Meiryo UI"/>
      <family val="3"/>
      <charset val="128"/>
    </font>
    <font>
      <b/>
      <sz val="16"/>
      <color rgb="FFFF0000"/>
      <name val="ＭＳ Ｐゴシック"/>
      <family val="3"/>
      <charset val="128"/>
      <scheme val="minor"/>
    </font>
    <font>
      <sz val="14"/>
      <color rgb="FFFF0000"/>
      <name val="ＭＳ Ｐゴシック"/>
      <family val="3"/>
      <charset val="128"/>
      <scheme val="minor"/>
    </font>
    <font>
      <sz val="14"/>
      <name val="Meiryo UI"/>
      <family val="3"/>
      <charset val="128"/>
    </font>
    <font>
      <b/>
      <sz val="16"/>
      <name val="Meiryo UI"/>
      <family val="3"/>
      <charset val="128"/>
    </font>
    <font>
      <b/>
      <sz val="18"/>
      <name val="Meiryo UI"/>
      <family val="3"/>
      <charset val="128"/>
    </font>
    <font>
      <sz val="18"/>
      <name val="Meiryo UI"/>
      <family val="3"/>
      <charset val="128"/>
    </font>
    <font>
      <b/>
      <sz val="11"/>
      <name val="Meiryo UI"/>
      <family val="3"/>
      <charset val="128"/>
    </font>
    <font>
      <b/>
      <sz val="10"/>
      <name val="Meiryo UI"/>
      <family val="3"/>
      <charset val="128"/>
    </font>
    <font>
      <sz val="9"/>
      <color indexed="10"/>
      <name val="Meiryo UI"/>
      <family val="3"/>
      <charset val="128"/>
    </font>
    <font>
      <sz val="10"/>
      <color indexed="10"/>
      <name val="Meiryo UI"/>
      <family val="3"/>
      <charset val="128"/>
    </font>
    <font>
      <sz val="6"/>
      <name val="Meiryo UI"/>
      <family val="3"/>
      <charset val="128"/>
    </font>
    <font>
      <sz val="10"/>
      <color theme="0" tint="-0.34998626667073579"/>
      <name val="Meiryo UI"/>
      <family val="3"/>
      <charset val="128"/>
    </font>
    <font>
      <sz val="11"/>
      <color theme="0" tint="-0.34998626667073579"/>
      <name val="ＭＳ Ｐゴシック"/>
      <family val="3"/>
      <charset val="128"/>
    </font>
    <font>
      <sz val="10"/>
      <color theme="0" tint="-0.249977111117893"/>
      <name val="ＭＳ Ｐゴシック"/>
      <family val="3"/>
      <charset val="128"/>
      <scheme val="minor"/>
    </font>
    <font>
      <vertAlign val="superscript"/>
      <sz val="11"/>
      <name val="Meiryo UI"/>
      <family val="3"/>
      <charset val="128"/>
    </font>
    <font>
      <b/>
      <sz val="14"/>
      <name val="ＭＳ Ｐゴシック"/>
      <family val="3"/>
      <charset val="128"/>
      <scheme val="minor"/>
    </font>
    <font>
      <b/>
      <sz val="16"/>
      <color theme="0" tint="-0.14999847407452621"/>
      <name val="ＭＳ Ｐゴシック"/>
      <family val="3"/>
      <charset val="128"/>
      <scheme val="minor"/>
    </font>
    <font>
      <b/>
      <sz val="16"/>
      <color theme="0" tint="-0.34998626667073579"/>
      <name val="ＭＳ Ｐゴシック"/>
      <family val="3"/>
      <charset val="128"/>
      <scheme val="minor"/>
    </font>
    <font>
      <sz val="11"/>
      <color theme="0" tint="-0.34998626667073579"/>
      <name val="ＭＳ Ｐゴシック"/>
      <family val="3"/>
      <charset val="128"/>
      <scheme val="minor"/>
    </font>
    <font>
      <b/>
      <sz val="11"/>
      <color theme="0" tint="-0.34998626667073579"/>
      <name val="ＭＳ Ｐゴシック"/>
      <family val="3"/>
      <charset val="128"/>
      <scheme val="minor"/>
    </font>
    <font>
      <b/>
      <sz val="11"/>
      <color theme="0" tint="-0.34998626667073579"/>
      <name val="Meiryo UI"/>
      <family val="3"/>
    </font>
    <font>
      <sz val="8"/>
      <color theme="0" tint="-0.249977111117893"/>
      <name val="Meiryo UI"/>
      <family val="3"/>
      <charset val="128"/>
    </font>
    <font>
      <sz val="9"/>
      <color rgb="FFFF0000"/>
      <name val="Meiryo UI"/>
      <family val="3"/>
      <charset val="128"/>
    </font>
    <font>
      <sz val="7"/>
      <name val="Meiryo UI"/>
      <family val="3"/>
      <charset val="128"/>
    </font>
    <font>
      <b/>
      <sz val="8"/>
      <color theme="0" tint="-0.34998626667073579"/>
      <name val="Meiryo UI"/>
      <family val="3"/>
    </font>
  </fonts>
  <fills count="1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FFCCFF"/>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2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right style="dotted">
        <color indexed="64"/>
      </right>
      <top style="thin">
        <color indexed="64"/>
      </top>
      <bottom style="dotted">
        <color indexed="64"/>
      </bottom>
      <diagonal/>
    </border>
    <border>
      <left/>
      <right style="dotted">
        <color indexed="64"/>
      </right>
      <top/>
      <bottom/>
      <diagonal/>
    </border>
    <border>
      <left style="thick">
        <color indexed="64"/>
      </left>
      <right style="medium">
        <color indexed="64"/>
      </right>
      <top style="double">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dotted">
        <color indexed="64"/>
      </left>
      <right style="dotted">
        <color indexed="64"/>
      </right>
      <top/>
      <bottom/>
      <diagonal/>
    </border>
    <border>
      <left/>
      <right style="medium">
        <color indexed="64"/>
      </right>
      <top/>
      <bottom/>
      <diagonal/>
    </border>
    <border>
      <left style="medium">
        <color indexed="64"/>
      </left>
      <right style="dotted">
        <color indexed="64"/>
      </right>
      <top/>
      <bottom/>
      <diagonal/>
    </border>
    <border>
      <left style="dotted">
        <color indexed="64"/>
      </left>
      <right/>
      <top/>
      <bottom/>
      <diagonal/>
    </border>
    <border>
      <left style="dotted">
        <color indexed="64"/>
      </left>
      <right style="medium">
        <color indexed="64"/>
      </right>
      <top/>
      <bottom/>
      <diagonal/>
    </border>
    <border>
      <left style="medium">
        <color indexed="64"/>
      </left>
      <right style="dotted">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ck">
        <color indexed="64"/>
      </right>
      <top style="double">
        <color indexed="64"/>
      </top>
      <bottom style="thin">
        <color indexed="64"/>
      </bottom>
      <diagonal/>
    </border>
    <border>
      <left style="thick">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right style="dotted">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ck">
        <color indexed="64"/>
      </right>
      <top/>
      <bottom style="double">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style="medium">
        <color indexed="64"/>
      </left>
      <right style="thick">
        <color indexed="64"/>
      </right>
      <top style="thin">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right style="medium">
        <color indexed="64"/>
      </right>
      <top/>
      <bottom style="thin">
        <color indexed="64"/>
      </bottom>
      <diagonal/>
    </border>
    <border>
      <left style="dotted">
        <color indexed="64"/>
      </left>
      <right/>
      <top/>
      <bottom style="thin">
        <color indexed="64"/>
      </bottom>
      <diagonal/>
    </border>
    <border>
      <left style="dotted">
        <color indexed="64"/>
      </left>
      <right style="medium">
        <color indexed="64"/>
      </right>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ck">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hair">
        <color indexed="64"/>
      </bottom>
      <diagonal/>
    </border>
    <border>
      <left/>
      <right style="thin">
        <color indexed="64"/>
      </right>
      <top/>
      <bottom style="hair">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hair">
        <color indexed="64"/>
      </bottom>
      <diagonal/>
    </border>
    <border>
      <left style="medium">
        <color indexed="64"/>
      </left>
      <right style="double">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medium">
        <color indexed="64"/>
      </left>
      <right style="medium">
        <color indexed="64"/>
      </right>
      <top style="thick">
        <color indexed="64"/>
      </top>
      <bottom/>
      <diagonal/>
    </border>
    <border>
      <left style="dotted">
        <color indexed="64"/>
      </left>
      <right style="medium">
        <color indexed="64"/>
      </right>
      <top/>
      <bottom style="double">
        <color indexed="64"/>
      </bottom>
      <diagonal/>
    </border>
    <border>
      <left/>
      <right style="dotted">
        <color indexed="64"/>
      </right>
      <top/>
      <bottom style="medium">
        <color indexed="64"/>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medium">
        <color indexed="64"/>
      </left>
      <right style="dotted">
        <color indexed="64"/>
      </right>
      <top/>
      <bottom style="double">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uble">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double">
        <color indexed="64"/>
      </bottom>
      <diagonal/>
    </border>
    <border>
      <left style="medium">
        <color indexed="64"/>
      </left>
      <right style="thick">
        <color indexed="64"/>
      </right>
      <top style="thick">
        <color indexed="64"/>
      </top>
      <bottom/>
      <diagonal/>
    </border>
    <border>
      <left/>
      <right style="medium">
        <color indexed="64"/>
      </right>
      <top style="thick">
        <color indexed="64"/>
      </top>
      <bottom style="thin">
        <color indexed="64"/>
      </bottom>
      <diagonal/>
    </border>
    <border>
      <left style="medium">
        <color indexed="64"/>
      </left>
      <right style="dotted">
        <color indexed="64"/>
      </right>
      <top style="thick">
        <color indexed="64"/>
      </top>
      <bottom style="thin">
        <color indexed="64"/>
      </bottom>
      <diagonal/>
    </border>
    <border>
      <left style="dotted">
        <color indexed="64"/>
      </left>
      <right style="medium">
        <color indexed="64"/>
      </right>
      <top style="thick">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indexed="64"/>
      </right>
      <top style="thin">
        <color theme="1" tint="0.499984740745262"/>
      </top>
      <bottom style="medium">
        <color indexed="64"/>
      </bottom>
      <diagonal/>
    </border>
    <border>
      <left style="thin">
        <color indexed="64"/>
      </left>
      <right style="medium">
        <color indexed="64"/>
      </right>
      <top style="thin">
        <color theme="1" tint="0.499984740745262"/>
      </top>
      <bottom style="medium">
        <color indexed="64"/>
      </bottom>
      <diagonal/>
    </border>
    <border>
      <left style="thin">
        <color indexed="64"/>
      </left>
      <right style="thin">
        <color indexed="64"/>
      </right>
      <top style="thin">
        <color indexed="64"/>
      </top>
      <bottom style="thin">
        <color theme="1" tint="0.499984740745262"/>
      </bottom>
      <diagonal/>
    </border>
    <border>
      <left style="thin">
        <color indexed="64"/>
      </left>
      <right style="medium">
        <color indexed="64"/>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right style="thin">
        <color indexed="64"/>
      </right>
      <top style="thin">
        <color theme="1" tint="0.499984740745262"/>
      </top>
      <bottom style="medium">
        <color indexed="64"/>
      </bottom>
      <diagonal/>
    </border>
    <border>
      <left style="medium">
        <color indexed="64"/>
      </left>
      <right style="thin">
        <color indexed="64"/>
      </right>
      <top style="thin">
        <color theme="0" tint="-0.24994659260841701"/>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theme="0" tint="-0.24994659260841701"/>
      </right>
      <top/>
      <bottom style="medium">
        <color indexed="64"/>
      </bottom>
      <diagonal/>
    </border>
    <border>
      <left style="medium">
        <color indexed="64"/>
      </left>
      <right style="thin">
        <color theme="0" tint="-0.24994659260841701"/>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ck">
        <color indexed="64"/>
      </top>
      <bottom/>
      <diagonal/>
    </border>
    <border>
      <left/>
      <right style="medium">
        <color indexed="64"/>
      </right>
      <top/>
      <bottom style="double">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thin">
        <color indexed="64"/>
      </right>
      <top style="thin">
        <color theme="0" tint="-0.24994659260841701"/>
      </top>
      <bottom style="thin">
        <color indexed="64"/>
      </bottom>
      <diagonal/>
    </border>
    <border>
      <left/>
      <right/>
      <top style="thin">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tted">
        <color indexed="64"/>
      </top>
      <bottom style="double">
        <color indexed="64"/>
      </bottom>
      <diagonal/>
    </border>
    <border>
      <left style="medium">
        <color indexed="64"/>
      </left>
      <right/>
      <top/>
      <bottom style="double">
        <color indexed="64"/>
      </bottom>
      <diagonal/>
    </border>
    <border>
      <left style="thick">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11">
    <xf numFmtId="0" fontId="0" fillId="0" borderId="0">
      <alignment vertical="center"/>
    </xf>
    <xf numFmtId="38" fontId="3" fillId="0" borderId="0" applyFont="0" applyFill="0" applyBorder="0" applyAlignment="0" applyProtection="0">
      <alignment vertical="center"/>
    </xf>
    <xf numFmtId="0" fontId="3" fillId="0" borderId="0"/>
    <xf numFmtId="0" fontId="5" fillId="0" borderId="0"/>
    <xf numFmtId="0" fontId="3" fillId="0" borderId="0"/>
    <xf numFmtId="38" fontId="3" fillId="0" borderId="0" applyFont="0" applyFill="0" applyBorder="0" applyAlignment="0" applyProtection="0">
      <alignment vertical="center"/>
    </xf>
    <xf numFmtId="0" fontId="29" fillId="0" borderId="0">
      <alignment vertical="center"/>
    </xf>
    <xf numFmtId="0" fontId="31" fillId="0" borderId="0">
      <alignment vertical="center"/>
    </xf>
    <xf numFmtId="0" fontId="33" fillId="0" borderId="0">
      <alignment vertical="center"/>
    </xf>
    <xf numFmtId="0" fontId="2" fillId="0" borderId="0">
      <alignment vertical="center"/>
    </xf>
    <xf numFmtId="0" fontId="1" fillId="0" borderId="0">
      <alignment vertical="center"/>
    </xf>
  </cellStyleXfs>
  <cellXfs count="1046">
    <xf numFmtId="0" fontId="0" fillId="0" borderId="0" xfId="0">
      <alignment vertical="center"/>
    </xf>
    <xf numFmtId="0" fontId="7" fillId="0" borderId="0" xfId="0" applyFont="1" applyProtection="1">
      <alignment vertical="center"/>
      <protection locked="0"/>
    </xf>
    <xf numFmtId="49" fontId="7" fillId="0" borderId="0" xfId="0" applyNumberFormat="1" applyFont="1" applyProtection="1">
      <alignment vertical="center"/>
      <protection locked="0"/>
    </xf>
    <xf numFmtId="0" fontId="7"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vertical="top" textRotation="255"/>
      <protection locked="0"/>
    </xf>
    <xf numFmtId="0" fontId="9" fillId="0" borderId="0" xfId="0" applyFont="1" applyProtection="1">
      <alignment vertical="center"/>
      <protection locked="0"/>
    </xf>
    <xf numFmtId="0" fontId="7" fillId="0" borderId="0" xfId="0" applyFont="1" applyAlignment="1">
      <alignment vertical="top" wrapText="1"/>
    </xf>
    <xf numFmtId="0" fontId="10" fillId="0" borderId="0" xfId="0" applyFont="1" applyProtection="1">
      <alignment vertical="center"/>
      <protection locked="0"/>
    </xf>
    <xf numFmtId="0" fontId="13" fillId="0" borderId="0" xfId="0" applyFont="1" applyAlignment="1">
      <alignment horizontal="center" vertical="center" wrapText="1"/>
    </xf>
    <xf numFmtId="0" fontId="13" fillId="0" borderId="0" xfId="0" applyFont="1" applyAlignment="1">
      <alignment vertical="center" wrapText="1"/>
    </xf>
    <xf numFmtId="0" fontId="15" fillId="2" borderId="25" xfId="0" applyFont="1" applyFill="1" applyBorder="1" applyAlignment="1">
      <alignment horizontal="center" vertical="center" wrapText="1"/>
    </xf>
    <xf numFmtId="0" fontId="14" fillId="2" borderId="22" xfId="0" applyFont="1" applyFill="1" applyBorder="1" applyAlignment="1">
      <alignment horizontal="center" vertical="center"/>
    </xf>
    <xf numFmtId="0" fontId="13" fillId="0" borderId="0" xfId="0" applyFont="1">
      <alignment vertical="center"/>
    </xf>
    <xf numFmtId="0" fontId="13" fillId="0" borderId="0" xfId="0" applyFont="1" applyAlignment="1">
      <alignment horizontal="center"/>
    </xf>
    <xf numFmtId="0" fontId="13" fillId="0" borderId="0" xfId="0" applyFont="1" applyAlignment="1"/>
    <xf numFmtId="0" fontId="15" fillId="0" borderId="0" xfId="0" applyFont="1" applyAlignment="1"/>
    <xf numFmtId="0" fontId="13" fillId="0" borderId="0" xfId="0" applyFont="1" applyAlignment="1">
      <alignment horizontal="center" vertical="center"/>
    </xf>
    <xf numFmtId="0" fontId="12" fillId="0" borderId="0" xfId="4" applyFont="1" applyAlignment="1">
      <alignment vertical="center"/>
    </xf>
    <xf numFmtId="0" fontId="13" fillId="0" borderId="0" xfId="4" applyFont="1"/>
    <xf numFmtId="0" fontId="14" fillId="0" borderId="0" xfId="4" applyFont="1"/>
    <xf numFmtId="0" fontId="13" fillId="0" borderId="0" xfId="4" applyFont="1" applyAlignment="1">
      <alignment horizontal="center" wrapText="1"/>
    </xf>
    <xf numFmtId="177" fontId="13" fillId="0" borderId="0" xfId="4" applyNumberFormat="1" applyFont="1"/>
    <xf numFmtId="0" fontId="13" fillId="0" borderId="0" xfId="2" applyFont="1" applyAlignment="1">
      <alignment vertical="center"/>
    </xf>
    <xf numFmtId="0" fontId="13" fillId="0" borderId="2" xfId="2" applyFont="1" applyBorder="1" applyAlignment="1" applyProtection="1">
      <alignment vertical="center"/>
      <protection locked="0"/>
    </xf>
    <xf numFmtId="0" fontId="13" fillId="0" borderId="3" xfId="2" applyFont="1" applyBorder="1" applyAlignment="1" applyProtection="1">
      <alignment horizontal="right" vertical="center"/>
      <protection locked="0"/>
    </xf>
    <xf numFmtId="0" fontId="13" fillId="0" borderId="4" xfId="2" applyFont="1" applyBorder="1" applyAlignment="1" applyProtection="1">
      <alignment horizontal="right" vertical="center"/>
      <protection locked="0"/>
    </xf>
    <xf numFmtId="0" fontId="13" fillId="0" borderId="5" xfId="2" applyFont="1" applyBorder="1" applyAlignment="1" applyProtection="1">
      <alignment horizontal="right" vertical="center"/>
      <protection locked="0"/>
    </xf>
    <xf numFmtId="0" fontId="13" fillId="0" borderId="181" xfId="2" applyFont="1" applyBorder="1" applyAlignment="1" applyProtection="1">
      <alignment horizontal="right" vertical="center"/>
      <protection locked="0"/>
    </xf>
    <xf numFmtId="0" fontId="13" fillId="0" borderId="180" xfId="2" applyFont="1" applyBorder="1" applyAlignment="1" applyProtection="1">
      <alignment horizontal="right" vertical="center"/>
      <protection locked="0"/>
    </xf>
    <xf numFmtId="0" fontId="14" fillId="11" borderId="12" xfId="4" applyFont="1" applyFill="1" applyBorder="1" applyAlignment="1">
      <alignment horizontal="center" wrapText="1"/>
    </xf>
    <xf numFmtId="0" fontId="14" fillId="11" borderId="12" xfId="4" applyFont="1" applyFill="1" applyBorder="1" applyAlignment="1">
      <alignment horizontal="center" vertical="center" wrapText="1"/>
    </xf>
    <xf numFmtId="0" fontId="14" fillId="11" borderId="13" xfId="4" applyFont="1" applyFill="1" applyBorder="1" applyAlignment="1">
      <alignment horizontal="center" vertical="center" wrapText="1"/>
    </xf>
    <xf numFmtId="0" fontId="15" fillId="11" borderId="103" xfId="4" applyFont="1" applyFill="1" applyBorder="1" applyAlignment="1">
      <alignment horizontal="center" vertical="center" wrapText="1"/>
    </xf>
    <xf numFmtId="0" fontId="15" fillId="11" borderId="132" xfId="4" applyFont="1" applyFill="1" applyBorder="1" applyAlignment="1">
      <alignment horizontal="center" vertical="center" wrapText="1"/>
    </xf>
    <xf numFmtId="0" fontId="15" fillId="11" borderId="104" xfId="4" applyFont="1" applyFill="1" applyBorder="1" applyAlignment="1">
      <alignment horizontal="center" vertical="center" wrapText="1"/>
    </xf>
    <xf numFmtId="0" fontId="13" fillId="12" borderId="125" xfId="4" applyFont="1" applyFill="1" applyBorder="1" applyAlignment="1">
      <alignment horizontal="center" vertical="center"/>
    </xf>
    <xf numFmtId="0" fontId="13" fillId="12" borderId="36" xfId="4" applyFont="1" applyFill="1" applyBorder="1" applyAlignment="1">
      <alignment horizontal="center" vertical="center" wrapText="1"/>
    </xf>
    <xf numFmtId="0" fontId="15" fillId="12" borderId="44" xfId="4" applyFont="1" applyFill="1" applyBorder="1" applyAlignment="1">
      <alignment horizontal="center" vertical="center" wrapText="1"/>
    </xf>
    <xf numFmtId="0" fontId="15" fillId="12" borderId="115" xfId="0" applyFont="1" applyFill="1" applyBorder="1" applyAlignment="1">
      <alignment horizontal="center" vertical="center" wrapText="1"/>
    </xf>
    <xf numFmtId="0" fontId="13" fillId="11" borderId="126" xfId="4" applyFont="1" applyFill="1" applyBorder="1" applyAlignment="1">
      <alignment horizontal="right" vertical="center"/>
    </xf>
    <xf numFmtId="0" fontId="13" fillId="11" borderId="127" xfId="4" applyFont="1" applyFill="1" applyBorder="1" applyAlignment="1">
      <alignment horizontal="center" vertical="center"/>
    </xf>
    <xf numFmtId="0" fontId="13" fillId="11" borderId="82" xfId="4" applyFont="1" applyFill="1" applyBorder="1" applyAlignment="1">
      <alignment horizontal="right" vertical="center"/>
    </xf>
    <xf numFmtId="0" fontId="13" fillId="11" borderId="2" xfId="4" applyFont="1" applyFill="1" applyBorder="1" applyAlignment="1">
      <alignment vertical="center"/>
    </xf>
    <xf numFmtId="0" fontId="13" fillId="11" borderId="103" xfId="4" applyFont="1" applyFill="1" applyBorder="1" applyAlignment="1">
      <alignment vertical="center"/>
    </xf>
    <xf numFmtId="0" fontId="13" fillId="11" borderId="128" xfId="4" applyFont="1" applyFill="1" applyBorder="1" applyAlignment="1">
      <alignment vertical="center"/>
    </xf>
    <xf numFmtId="0" fontId="13" fillId="11" borderId="129" xfId="4" applyFont="1" applyFill="1" applyBorder="1" applyAlignment="1">
      <alignment vertical="center"/>
    </xf>
    <xf numFmtId="0" fontId="13" fillId="11" borderId="130" xfId="4" applyFont="1" applyFill="1" applyBorder="1" applyAlignment="1">
      <alignment vertical="center"/>
    </xf>
    <xf numFmtId="0" fontId="13" fillId="11" borderId="131" xfId="4" applyFont="1" applyFill="1" applyBorder="1" applyAlignment="1">
      <alignment vertical="center"/>
    </xf>
    <xf numFmtId="0" fontId="13" fillId="11" borderId="0" xfId="4" applyFont="1" applyFill="1" applyAlignment="1">
      <alignment horizontal="center" vertical="center" wrapText="1"/>
    </xf>
    <xf numFmtId="0" fontId="13" fillId="11" borderId="132" xfId="4" applyFont="1" applyFill="1" applyBorder="1" applyAlignment="1">
      <alignment horizontal="center" vertical="center" wrapText="1"/>
    </xf>
    <xf numFmtId="0" fontId="13" fillId="11" borderId="1" xfId="4" applyFont="1" applyFill="1" applyBorder="1" applyAlignment="1">
      <alignment horizontal="center" vertical="center" wrapText="1"/>
    </xf>
    <xf numFmtId="0" fontId="13" fillId="11" borderId="39" xfId="4" applyFont="1" applyFill="1" applyBorder="1" applyAlignment="1">
      <alignment horizontal="center" vertical="center" wrapText="1"/>
    </xf>
    <xf numFmtId="0" fontId="13" fillId="11" borderId="5" xfId="4" applyFont="1" applyFill="1" applyBorder="1" applyAlignment="1">
      <alignment horizontal="right" vertical="center" wrapText="1"/>
    </xf>
    <xf numFmtId="0" fontId="13" fillId="11" borderId="112" xfId="4" applyFont="1" applyFill="1" applyBorder="1" applyAlignment="1">
      <alignment horizontal="right" vertical="center" wrapText="1"/>
    </xf>
    <xf numFmtId="0" fontId="13" fillId="11" borderId="59" xfId="4" applyFont="1" applyFill="1" applyBorder="1" applyAlignment="1">
      <alignment horizontal="center" vertical="center" wrapText="1"/>
    </xf>
    <xf numFmtId="0" fontId="13" fillId="11" borderId="133" xfId="4" applyFont="1" applyFill="1" applyBorder="1" applyAlignment="1">
      <alignment horizontal="center" vertical="center" wrapText="1"/>
    </xf>
    <xf numFmtId="176" fontId="13" fillId="11" borderId="103" xfId="4" applyNumberFormat="1" applyFont="1" applyFill="1" applyBorder="1" applyAlignment="1">
      <alignment horizontal="center" vertical="center"/>
    </xf>
    <xf numFmtId="0" fontId="13" fillId="11" borderId="134" xfId="4" applyFont="1" applyFill="1" applyBorder="1" applyAlignment="1">
      <alignment horizontal="right" vertical="center"/>
    </xf>
    <xf numFmtId="0" fontId="13" fillId="11" borderId="104" xfId="4" applyFont="1" applyFill="1" applyBorder="1" applyAlignment="1">
      <alignment horizontal="right" vertical="center"/>
    </xf>
    <xf numFmtId="0" fontId="13" fillId="0" borderId="28" xfId="2" applyFont="1" applyBorder="1" applyAlignment="1" applyProtection="1">
      <alignment vertical="top"/>
      <protection locked="0"/>
    </xf>
    <xf numFmtId="0" fontId="13" fillId="0" borderId="6" xfId="2" applyFont="1" applyBorder="1" applyAlignment="1" applyProtection="1">
      <alignment vertical="top"/>
      <protection locked="0"/>
    </xf>
    <xf numFmtId="0" fontId="28" fillId="0" borderId="0" xfId="7" applyFont="1" applyAlignment="1">
      <alignment horizontal="left" vertical="center"/>
    </xf>
    <xf numFmtId="0" fontId="30" fillId="0" borderId="0" xfId="7" applyFont="1" applyAlignment="1">
      <alignment horizontal="left" vertical="center"/>
    </xf>
    <xf numFmtId="0" fontId="30" fillId="0" borderId="0" xfId="7" applyFont="1" applyAlignment="1">
      <alignment horizontal="center" vertical="center"/>
    </xf>
    <xf numFmtId="0" fontId="30" fillId="14" borderId="150" xfId="7" applyFont="1" applyFill="1" applyBorder="1" applyAlignment="1">
      <alignment horizontal="left" vertical="center"/>
    </xf>
    <xf numFmtId="0" fontId="30" fillId="14" borderId="95" xfId="7" applyFont="1" applyFill="1" applyBorder="1" applyAlignment="1">
      <alignment horizontal="left" vertical="center"/>
    </xf>
    <xf numFmtId="0" fontId="30" fillId="3" borderId="85" xfId="7" applyFont="1" applyFill="1" applyBorder="1" applyAlignment="1">
      <alignment horizontal="center" vertical="center"/>
    </xf>
    <xf numFmtId="0" fontId="30" fillId="3" borderId="37" xfId="7" applyFont="1" applyFill="1" applyBorder="1" applyAlignment="1">
      <alignment horizontal="left" vertical="center"/>
    </xf>
    <xf numFmtId="0" fontId="30" fillId="3" borderId="176" xfId="7" applyFont="1" applyFill="1" applyBorder="1" applyAlignment="1">
      <alignment horizontal="left" vertical="center"/>
    </xf>
    <xf numFmtId="0" fontId="30" fillId="3" borderId="102" xfId="7" applyFont="1" applyFill="1" applyBorder="1" applyAlignment="1">
      <alignment horizontal="left" vertical="center"/>
    </xf>
    <xf numFmtId="0" fontId="30" fillId="14" borderId="95" xfId="7" applyFont="1" applyFill="1" applyBorder="1" applyAlignment="1">
      <alignment horizontal="left" vertical="center" wrapText="1"/>
    </xf>
    <xf numFmtId="0" fontId="34" fillId="14" borderId="194" xfId="7" applyFont="1" applyFill="1" applyBorder="1" applyAlignment="1">
      <alignment horizontal="center" vertical="center" wrapText="1"/>
    </xf>
    <xf numFmtId="0" fontId="30" fillId="15" borderId="126" xfId="7" applyFont="1" applyFill="1" applyBorder="1" applyAlignment="1">
      <alignment horizontal="center" vertical="center" wrapText="1"/>
    </xf>
    <xf numFmtId="0" fontId="30" fillId="15" borderId="138" xfId="7" applyFont="1" applyFill="1" applyBorder="1" applyAlignment="1">
      <alignment horizontal="center" vertical="center" wrapText="1"/>
    </xf>
    <xf numFmtId="0" fontId="30" fillId="15" borderId="115" xfId="7" applyFont="1" applyFill="1" applyBorder="1" applyAlignment="1">
      <alignment horizontal="center" vertical="center" wrapText="1"/>
    </xf>
    <xf numFmtId="0" fontId="30" fillId="15" borderId="73" xfId="7" applyFont="1" applyFill="1" applyBorder="1" applyAlignment="1">
      <alignment horizontal="center" vertical="center" wrapText="1"/>
    </xf>
    <xf numFmtId="0" fontId="30" fillId="15" borderId="88" xfId="7" applyFont="1" applyFill="1" applyBorder="1" applyAlignment="1">
      <alignment horizontal="center" vertical="center" wrapText="1"/>
    </xf>
    <xf numFmtId="0" fontId="30" fillId="0" borderId="0" xfId="0" applyFont="1" applyAlignment="1">
      <alignment horizontal="left" vertical="center"/>
    </xf>
    <xf numFmtId="0" fontId="23" fillId="0" borderId="0" xfId="7" applyFont="1" applyAlignment="1">
      <alignment horizontal="left" vertical="center" indent="1"/>
    </xf>
    <xf numFmtId="0" fontId="30" fillId="16" borderId="177" xfId="7" applyFont="1" applyFill="1" applyBorder="1" applyAlignment="1">
      <alignment horizontal="left" vertical="center"/>
    </xf>
    <xf numFmtId="0" fontId="13" fillId="11" borderId="2" xfId="4" applyFont="1" applyFill="1" applyBorder="1" applyAlignment="1">
      <alignment horizontal="right" vertical="center" wrapText="1"/>
    </xf>
    <xf numFmtId="0" fontId="13" fillId="11" borderId="103" xfId="4" applyFont="1" applyFill="1" applyBorder="1" applyAlignment="1">
      <alignment horizontal="right" vertical="center"/>
    </xf>
    <xf numFmtId="0" fontId="13" fillId="11" borderId="2" xfId="4" applyFont="1" applyFill="1" applyBorder="1" applyAlignment="1">
      <alignment horizontal="right" vertical="center"/>
    </xf>
    <xf numFmtId="0" fontId="27" fillId="14" borderId="178" xfId="7" applyFont="1" applyFill="1" applyBorder="1" applyAlignment="1" applyProtection="1">
      <alignment horizontal="center" vertical="center" wrapText="1"/>
      <protection locked="0"/>
    </xf>
    <xf numFmtId="0" fontId="27" fillId="14" borderId="119" xfId="7" applyFont="1" applyFill="1" applyBorder="1" applyAlignment="1" applyProtection="1">
      <alignment horizontal="center" vertical="center" wrapText="1"/>
      <protection locked="0"/>
    </xf>
    <xf numFmtId="0" fontId="30" fillId="3" borderId="85" xfId="7" applyFont="1" applyFill="1" applyBorder="1" applyAlignment="1" applyProtection="1">
      <alignment horizontal="left" vertical="center" wrapText="1"/>
      <protection locked="0"/>
    </xf>
    <xf numFmtId="0" fontId="17" fillId="0" borderId="0" xfId="4" applyFont="1" applyAlignment="1">
      <alignment vertical="center"/>
    </xf>
    <xf numFmtId="0" fontId="14" fillId="0" borderId="3" xfId="4" applyFont="1" applyBorder="1" applyAlignment="1">
      <alignment horizontal="right" vertical="center"/>
    </xf>
    <xf numFmtId="0" fontId="14" fillId="0" borderId="6" xfId="4" applyFont="1" applyBorder="1" applyAlignment="1">
      <alignment horizontal="center" vertical="center"/>
    </xf>
    <xf numFmtId="0" fontId="14" fillId="0" borderId="0" xfId="4" applyFont="1" applyAlignment="1">
      <alignment horizontal="center" vertical="center"/>
    </xf>
    <xf numFmtId="0" fontId="14" fillId="0" borderId="0" xfId="4" applyFont="1" applyAlignment="1">
      <alignment horizontal="right" vertical="center"/>
    </xf>
    <xf numFmtId="182" fontId="14" fillId="0" borderId="28" xfId="4" applyNumberFormat="1" applyFont="1" applyBorder="1" applyAlignment="1">
      <alignment vertical="center"/>
    </xf>
    <xf numFmtId="178" fontId="14" fillId="0" borderId="6" xfId="4" applyNumberFormat="1" applyFont="1" applyBorder="1" applyAlignment="1">
      <alignment vertical="center"/>
    </xf>
    <xf numFmtId="178" fontId="14" fillId="0" borderId="28" xfId="4" applyNumberFormat="1" applyFont="1" applyBorder="1" applyAlignment="1">
      <alignment vertical="center"/>
    </xf>
    <xf numFmtId="177" fontId="13" fillId="4" borderId="82" xfId="0" applyNumberFormat="1" applyFont="1" applyFill="1" applyBorder="1" applyAlignment="1">
      <alignment horizontal="center" vertical="center" wrapText="1"/>
    </xf>
    <xf numFmtId="177" fontId="13" fillId="4" borderId="80" xfId="0" applyNumberFormat="1" applyFont="1" applyFill="1" applyBorder="1" applyAlignment="1">
      <alignment horizontal="center" vertical="center" wrapText="1"/>
    </xf>
    <xf numFmtId="177" fontId="13" fillId="4" borderId="3" xfId="0" applyNumberFormat="1" applyFont="1" applyFill="1" applyBorder="1" applyAlignment="1">
      <alignment horizontal="center" vertical="center" wrapText="1"/>
    </xf>
    <xf numFmtId="177" fontId="13" fillId="4" borderId="28" xfId="0" applyNumberFormat="1"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0" xfId="0" applyFont="1" applyFill="1" applyBorder="1" applyAlignment="1">
      <alignment horizontal="center" vertical="center"/>
    </xf>
    <xf numFmtId="0" fontId="13" fillId="4" borderId="26" xfId="0" applyFont="1" applyFill="1" applyBorder="1" applyAlignment="1">
      <alignment horizontal="center" vertical="center"/>
    </xf>
    <xf numFmtId="177" fontId="13" fillId="4" borderId="81" xfId="0" applyNumberFormat="1" applyFont="1" applyFill="1" applyBorder="1" applyAlignment="1">
      <alignment horizontal="center" vertical="center" wrapText="1"/>
    </xf>
    <xf numFmtId="0" fontId="13" fillId="0" borderId="70"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locked="0"/>
    </xf>
    <xf numFmtId="0" fontId="30" fillId="0" borderId="8" xfId="4" applyFont="1" applyBorder="1" applyAlignment="1" applyProtection="1">
      <alignment horizontal="center" vertical="center" wrapText="1"/>
      <protection locked="0"/>
    </xf>
    <xf numFmtId="0" fontId="24" fillId="0" borderId="10" xfId="4" applyFont="1" applyBorder="1" applyAlignment="1" applyProtection="1">
      <alignment horizontal="center" vertical="center"/>
      <protection locked="0"/>
    </xf>
    <xf numFmtId="0" fontId="24" fillId="0" borderId="113" xfId="4" applyFont="1" applyBorder="1" applyAlignment="1" applyProtection="1">
      <alignment horizontal="center" vertical="center"/>
      <protection locked="0"/>
    </xf>
    <xf numFmtId="0" fontId="24" fillId="0" borderId="92" xfId="4" applyFont="1" applyBorder="1" applyAlignment="1" applyProtection="1">
      <alignment horizontal="center" vertical="center"/>
      <protection locked="0"/>
    </xf>
    <xf numFmtId="0" fontId="24" fillId="0" borderId="9" xfId="4" applyFont="1" applyBorder="1" applyAlignment="1" applyProtection="1">
      <alignment vertical="center"/>
      <protection locked="0"/>
    </xf>
    <xf numFmtId="0" fontId="30" fillId="0" borderId="14" xfId="4" applyFont="1" applyBorder="1" applyAlignment="1" applyProtection="1">
      <alignment horizontal="center" vertical="center" wrapText="1"/>
      <protection locked="0"/>
    </xf>
    <xf numFmtId="0" fontId="24" fillId="0" borderId="16" xfId="4" applyFont="1" applyBorder="1" applyAlignment="1" applyProtection="1">
      <alignment horizontal="center" vertical="center"/>
      <protection locked="0"/>
    </xf>
    <xf numFmtId="0" fontId="24" fillId="0" borderId="17" xfId="4" applyFont="1" applyBorder="1" applyAlignment="1" applyProtection="1">
      <alignment horizontal="center" vertical="center"/>
      <protection locked="0"/>
    </xf>
    <xf numFmtId="0" fontId="24" fillId="0" borderId="20" xfId="4" applyFont="1" applyBorder="1" applyAlignment="1" applyProtection="1">
      <alignment horizontal="center" vertical="center"/>
      <protection locked="0"/>
    </xf>
    <xf numFmtId="0" fontId="24" fillId="0" borderId="15" xfId="4" applyFont="1" applyBorder="1" applyAlignment="1" applyProtection="1">
      <alignment vertical="center"/>
      <protection locked="0"/>
    </xf>
    <xf numFmtId="0" fontId="30" fillId="0" borderId="14" xfId="4" applyFont="1" applyBorder="1" applyAlignment="1" applyProtection="1">
      <alignment horizontal="center" vertical="center"/>
      <protection locked="0"/>
    </xf>
    <xf numFmtId="0" fontId="24" fillId="0" borderId="14" xfId="4" applyFont="1" applyBorder="1" applyAlignment="1" applyProtection="1">
      <alignment horizontal="center" vertical="center"/>
      <protection locked="0"/>
    </xf>
    <xf numFmtId="0" fontId="24" fillId="0" borderId="6" xfId="4" applyFont="1" applyBorder="1" applyAlignment="1" applyProtection="1">
      <alignment horizontal="center" vertical="center"/>
      <protection locked="0"/>
    </xf>
    <xf numFmtId="0" fontId="24" fillId="0" borderId="60" xfId="4" applyFont="1" applyBorder="1" applyAlignment="1" applyProtection="1">
      <alignment horizontal="center" vertical="center"/>
      <protection locked="0"/>
    </xf>
    <xf numFmtId="0" fontId="24" fillId="0" borderId="135" xfId="4" applyFont="1" applyBorder="1" applyAlignment="1" applyProtection="1">
      <alignment horizontal="center" vertical="center"/>
      <protection locked="0"/>
    </xf>
    <xf numFmtId="0" fontId="24" fillId="0" borderId="3" xfId="4" applyFont="1" applyBorder="1" applyAlignment="1" applyProtection="1">
      <alignment vertical="center"/>
      <protection locked="0"/>
    </xf>
    <xf numFmtId="0" fontId="24" fillId="0" borderId="59" xfId="4" applyFont="1" applyBorder="1" applyAlignment="1" applyProtection="1">
      <alignment vertical="center"/>
      <protection locked="0"/>
    </xf>
    <xf numFmtId="0" fontId="24" fillId="0" borderId="11" xfId="4" applyFont="1" applyBorder="1" applyAlignment="1" applyProtection="1">
      <alignment vertical="center"/>
      <protection locked="0"/>
    </xf>
    <xf numFmtId="0" fontId="24" fillId="0" borderId="18" xfId="4" applyFont="1" applyBorder="1" applyAlignment="1" applyProtection="1">
      <alignment vertical="center"/>
      <protection locked="0"/>
    </xf>
    <xf numFmtId="0" fontId="24" fillId="0" borderId="136" xfId="4" applyFont="1" applyBorder="1" applyAlignment="1" applyProtection="1">
      <alignment vertical="center"/>
      <protection locked="0"/>
    </xf>
    <xf numFmtId="0" fontId="24" fillId="0" borderId="12" xfId="4" applyFont="1" applyBorder="1" applyAlignment="1" applyProtection="1">
      <alignment horizontal="center" vertical="center"/>
      <protection locked="0"/>
    </xf>
    <xf numFmtId="0" fontId="24" fillId="0" borderId="9" xfId="4" applyFont="1" applyBorder="1" applyAlignment="1" applyProtection="1">
      <alignment horizontal="center" vertical="center"/>
      <protection locked="0"/>
    </xf>
    <xf numFmtId="0" fontId="24" fillId="0" borderId="13" xfId="4" applyFont="1" applyBorder="1" applyAlignment="1" applyProtection="1">
      <alignment horizontal="center" vertical="center"/>
      <protection locked="0"/>
    </xf>
    <xf numFmtId="0" fontId="24" fillId="0" borderId="1" xfId="4" applyFont="1" applyBorder="1" applyAlignment="1" applyProtection="1">
      <alignment horizontal="center" vertical="center"/>
      <protection locked="0"/>
    </xf>
    <xf numFmtId="0" fontId="24" fillId="0" borderId="15" xfId="4" applyFont="1" applyBorder="1" applyAlignment="1" applyProtection="1">
      <alignment horizontal="center" vertical="center"/>
      <protection locked="0"/>
    </xf>
    <xf numFmtId="0" fontId="24" fillId="0" borderId="19" xfId="4" applyFont="1" applyBorder="1" applyAlignment="1" applyProtection="1">
      <alignment horizontal="center" vertical="center"/>
      <protection locked="0"/>
    </xf>
    <xf numFmtId="0" fontId="24" fillId="0" borderId="132" xfId="4"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6" xfId="2" applyFont="1" applyBorder="1" applyAlignment="1" applyProtection="1">
      <alignment vertical="center"/>
      <protection locked="0"/>
    </xf>
    <xf numFmtId="0" fontId="13" fillId="0" borderId="7" xfId="2" applyFont="1" applyBorder="1" applyAlignment="1" applyProtection="1">
      <alignment horizontal="left" vertical="top"/>
      <protection locked="0"/>
    </xf>
    <xf numFmtId="0" fontId="13" fillId="0" borderId="149" xfId="2" applyFont="1" applyBorder="1" applyAlignment="1" applyProtection="1">
      <alignment horizontal="left" vertical="top"/>
      <protection locked="0"/>
    </xf>
    <xf numFmtId="0" fontId="13" fillId="11" borderId="85" xfId="4" applyFont="1" applyFill="1" applyBorder="1" applyAlignment="1">
      <alignment horizontal="center" vertical="center"/>
    </xf>
    <xf numFmtId="0" fontId="13" fillId="11" borderId="4" xfId="4" applyFont="1" applyFill="1" applyBorder="1" applyAlignment="1">
      <alignment horizontal="right" vertical="center" wrapText="1"/>
    </xf>
    <xf numFmtId="0" fontId="15" fillId="12" borderId="129" xfId="4" applyFont="1" applyFill="1" applyBorder="1" applyAlignment="1">
      <alignment horizontal="center" vertical="center" wrapText="1"/>
    </xf>
    <xf numFmtId="0" fontId="13" fillId="11" borderId="60" xfId="4" applyFont="1" applyFill="1" applyBorder="1" applyAlignment="1">
      <alignment horizontal="center" vertical="center" wrapText="1"/>
    </xf>
    <xf numFmtId="176" fontId="13" fillId="11" borderId="108" xfId="4" applyNumberFormat="1" applyFont="1" applyFill="1" applyBorder="1" applyAlignment="1">
      <alignment horizontal="center" vertical="center"/>
    </xf>
    <xf numFmtId="0" fontId="15" fillId="12" borderId="132" xfId="4" applyFont="1" applyFill="1" applyBorder="1" applyAlignment="1">
      <alignment horizontal="center" vertical="center" wrapText="1"/>
    </xf>
    <xf numFmtId="0" fontId="13" fillId="12" borderId="2" xfId="4" applyFont="1" applyFill="1" applyBorder="1" applyAlignment="1">
      <alignment horizontal="right" vertical="center" wrapText="1"/>
    </xf>
    <xf numFmtId="0" fontId="13" fillId="12" borderId="1" xfId="4" applyFont="1" applyFill="1" applyBorder="1" applyAlignment="1">
      <alignment horizontal="center" vertical="center" wrapText="1"/>
    </xf>
    <xf numFmtId="176" fontId="13" fillId="12" borderId="103" xfId="4" applyNumberFormat="1" applyFont="1" applyFill="1" applyBorder="1" applyAlignment="1">
      <alignment horizontal="center" vertical="center"/>
    </xf>
    <xf numFmtId="0" fontId="13" fillId="0" borderId="7" xfId="2" applyFont="1" applyBorder="1" applyAlignment="1" applyProtection="1">
      <alignment vertical="top" wrapText="1"/>
      <protection locked="0"/>
    </xf>
    <xf numFmtId="0" fontId="13" fillId="0" borderId="149" xfId="2" applyFont="1" applyBorder="1" applyAlignment="1" applyProtection="1">
      <alignment horizontal="left" vertical="top" wrapText="1"/>
      <protection locked="0"/>
    </xf>
    <xf numFmtId="0" fontId="14" fillId="2" borderId="194" xfId="0" applyFont="1" applyFill="1" applyBorder="1" applyAlignment="1">
      <alignment horizontal="center" vertical="center" wrapText="1"/>
    </xf>
    <xf numFmtId="181" fontId="13" fillId="4" borderId="82" xfId="0" applyNumberFormat="1" applyFont="1" applyFill="1" applyBorder="1" applyAlignment="1">
      <alignment horizontal="center" vertical="center" wrapText="1"/>
    </xf>
    <xf numFmtId="177" fontId="13" fillId="4" borderId="197" xfId="0" applyNumberFormat="1" applyFont="1" applyFill="1" applyBorder="1" applyAlignment="1">
      <alignment horizontal="center" vertical="center" wrapText="1"/>
    </xf>
    <xf numFmtId="177" fontId="13" fillId="4" borderId="198" xfId="0" applyNumberFormat="1" applyFont="1" applyFill="1" applyBorder="1" applyAlignment="1">
      <alignment horizontal="center" vertical="center" wrapText="1"/>
    </xf>
    <xf numFmtId="0" fontId="13" fillId="4" borderId="92" xfId="0" applyFont="1" applyFill="1" applyBorder="1" applyAlignment="1">
      <alignment horizontal="center" vertical="center" wrapText="1"/>
    </xf>
    <xf numFmtId="181" fontId="13" fillId="4" borderId="5" xfId="0" applyNumberFormat="1" applyFont="1" applyFill="1" applyBorder="1" applyAlignment="1">
      <alignment horizontal="center" vertical="center" wrapText="1"/>
    </xf>
    <xf numFmtId="0" fontId="13" fillId="0" borderId="28" xfId="2" applyFont="1" applyBorder="1" applyAlignment="1" applyProtection="1">
      <alignment horizontal="left" vertical="top"/>
      <protection locked="0"/>
    </xf>
    <xf numFmtId="0" fontId="28" fillId="0" borderId="0" xfId="9" applyFont="1" applyAlignment="1">
      <alignment horizontal="left" vertical="center"/>
    </xf>
    <xf numFmtId="0" fontId="20" fillId="0" borderId="6" xfId="2" applyFont="1" applyBorder="1" applyAlignment="1" applyProtection="1">
      <alignment vertical="center" wrapText="1"/>
      <protection locked="0"/>
    </xf>
    <xf numFmtId="0" fontId="13" fillId="0" borderId="0" xfId="2" applyFont="1" applyAlignment="1" applyProtection="1">
      <alignment vertical="center"/>
      <protection locked="0"/>
    </xf>
    <xf numFmtId="0" fontId="20" fillId="0" borderId="28" xfId="2" applyFont="1" applyBorder="1" applyAlignment="1" applyProtection="1">
      <alignment horizontal="left" vertical="center" wrapText="1"/>
      <protection locked="0"/>
    </xf>
    <xf numFmtId="0" fontId="20" fillId="0" borderId="3" xfId="2" applyFont="1" applyBorder="1" applyAlignment="1" applyProtection="1">
      <alignment vertical="center" wrapText="1"/>
      <protection locked="0"/>
    </xf>
    <xf numFmtId="0" fontId="20" fillId="0" borderId="0" xfId="2" applyFont="1" applyAlignment="1" applyProtection="1">
      <alignment horizontal="left" vertical="center"/>
      <protection locked="0"/>
    </xf>
    <xf numFmtId="0" fontId="13" fillId="0" borderId="27" xfId="2" applyFont="1" applyBorder="1" applyAlignment="1" applyProtection="1">
      <alignment vertical="center"/>
      <protection locked="0"/>
    </xf>
    <xf numFmtId="0" fontId="13" fillId="0" borderId="28" xfId="2" applyFont="1" applyBorder="1" applyAlignment="1" applyProtection="1">
      <alignment vertical="center"/>
      <protection locked="0"/>
    </xf>
    <xf numFmtId="0" fontId="12" fillId="0" borderId="0" xfId="2" applyFont="1" applyAlignment="1" applyProtection="1">
      <alignment vertical="center"/>
      <protection hidden="1"/>
    </xf>
    <xf numFmtId="0" fontId="13" fillId="0" borderId="0" xfId="2" applyFont="1" applyAlignment="1" applyProtection="1">
      <alignment horizontal="center" vertical="center"/>
      <protection hidden="1"/>
    </xf>
    <xf numFmtId="0" fontId="13" fillId="0" borderId="0" xfId="2" applyFont="1" applyAlignment="1" applyProtection="1">
      <alignment vertical="center"/>
      <protection hidden="1"/>
    </xf>
    <xf numFmtId="0" fontId="19" fillId="0" borderId="0" xfId="2" applyFont="1" applyAlignment="1" applyProtection="1">
      <alignment horizontal="left" vertical="center"/>
      <protection hidden="1"/>
    </xf>
    <xf numFmtId="0" fontId="14" fillId="3" borderId="1" xfId="2" applyFont="1" applyFill="1" applyBorder="1" applyAlignment="1" applyProtection="1">
      <alignment horizontal="center" vertical="center" wrapText="1"/>
      <protection hidden="1"/>
    </xf>
    <xf numFmtId="0" fontId="13" fillId="0" borderId="0" xfId="2" applyFont="1" applyAlignment="1" applyProtection="1">
      <alignment horizontal="center" vertical="center" wrapText="1"/>
      <protection hidden="1"/>
    </xf>
    <xf numFmtId="0" fontId="13" fillId="3" borderId="20" xfId="2" applyFont="1" applyFill="1" applyBorder="1" applyAlignment="1" applyProtection="1">
      <alignment horizontal="center" vertical="center" wrapText="1"/>
      <protection hidden="1"/>
    </xf>
    <xf numFmtId="0" fontId="20" fillId="3" borderId="3" xfId="2" applyFont="1" applyFill="1" applyBorder="1" applyAlignment="1" applyProtection="1">
      <alignment horizontal="center" vertical="center" wrapText="1"/>
      <protection hidden="1"/>
    </xf>
    <xf numFmtId="0" fontId="20" fillId="3" borderId="149" xfId="2" applyFont="1" applyFill="1" applyBorder="1" applyAlignment="1" applyProtection="1">
      <alignment horizontal="center" vertical="center" wrapText="1"/>
      <protection hidden="1"/>
    </xf>
    <xf numFmtId="0" fontId="20" fillId="3" borderId="6" xfId="0" applyFont="1" applyFill="1" applyBorder="1" applyAlignment="1" applyProtection="1">
      <alignment horizontal="center" vertical="center" wrapText="1"/>
      <protection hidden="1"/>
    </xf>
    <xf numFmtId="0" fontId="13" fillId="0" borderId="0" xfId="4" applyFont="1" applyAlignment="1" applyProtection="1">
      <alignment horizontal="center" vertical="center"/>
      <protection locked="0"/>
    </xf>
    <xf numFmtId="0" fontId="10" fillId="0" borderId="0" xfId="0" applyFont="1">
      <alignment vertical="center"/>
    </xf>
    <xf numFmtId="49" fontId="7" fillId="0" borderId="0" xfId="0" applyNumberFormat="1" applyFont="1">
      <alignment vertical="center"/>
    </xf>
    <xf numFmtId="0" fontId="9" fillId="0" borderId="0" xfId="0" applyFont="1">
      <alignment vertical="center"/>
    </xf>
    <xf numFmtId="0" fontId="10" fillId="0" borderId="0" xfId="0" applyFont="1" applyAlignment="1">
      <alignment horizontal="left" vertical="center"/>
    </xf>
    <xf numFmtId="0" fontId="7" fillId="0" borderId="0" xfId="0" applyFont="1">
      <alignment vertical="center"/>
    </xf>
    <xf numFmtId="0" fontId="7" fillId="3" borderId="92" xfId="0" applyFont="1" applyFill="1" applyBorder="1" applyAlignment="1">
      <alignment horizontal="center" vertical="center" wrapText="1"/>
    </xf>
    <xf numFmtId="0" fontId="7" fillId="4" borderId="2" xfId="0" applyFont="1" applyFill="1" applyBorder="1" applyAlignment="1">
      <alignment horizontal="center" vertical="center"/>
    </xf>
    <xf numFmtId="49" fontId="7" fillId="0" borderId="102" xfId="0" applyNumberFormat="1" applyFont="1" applyBorder="1" applyAlignment="1">
      <alignment horizontal="center" vertical="center" shrinkToFit="1"/>
    </xf>
    <xf numFmtId="0" fontId="11" fillId="4" borderId="189" xfId="0" applyFont="1" applyFill="1" applyBorder="1" applyAlignment="1">
      <alignment horizontal="center" vertical="center"/>
    </xf>
    <xf numFmtId="0" fontId="23" fillId="4" borderId="2" xfId="3" applyFont="1" applyFill="1" applyBorder="1" applyAlignment="1">
      <alignment horizontal="center" vertical="center" shrinkToFit="1"/>
    </xf>
    <xf numFmtId="0" fontId="11" fillId="4" borderId="199" xfId="0" applyFont="1" applyFill="1" applyBorder="1" applyAlignment="1">
      <alignment horizontal="center" vertical="center"/>
    </xf>
    <xf numFmtId="0" fontId="23" fillId="4" borderId="0" xfId="0" applyFont="1" applyFill="1" applyAlignment="1">
      <alignment horizontal="center" vertical="center"/>
    </xf>
    <xf numFmtId="0" fontId="23" fillId="4" borderId="112" xfId="3" applyFont="1" applyFill="1" applyBorder="1" applyAlignment="1">
      <alignment horizontal="center" vertical="center" shrinkToFit="1"/>
    </xf>
    <xf numFmtId="0" fontId="7" fillId="0" borderId="115" xfId="0" applyFont="1" applyBorder="1">
      <alignment vertical="center"/>
    </xf>
    <xf numFmtId="185" fontId="7" fillId="0" borderId="26" xfId="0" applyNumberFormat="1" applyFont="1" applyBorder="1" applyAlignment="1">
      <alignment horizontal="right" vertical="center"/>
    </xf>
    <xf numFmtId="0" fontId="7" fillId="0" borderId="116" xfId="0" applyFont="1" applyBorder="1">
      <alignment vertical="center"/>
    </xf>
    <xf numFmtId="183" fontId="7" fillId="0" borderId="26" xfId="0" applyNumberFormat="1" applyFont="1" applyBorder="1" applyAlignment="1">
      <alignment horizontal="right" vertical="center"/>
    </xf>
    <xf numFmtId="185" fontId="7" fillId="0" borderId="117" xfId="0" applyNumberFormat="1" applyFont="1" applyBorder="1" applyAlignment="1">
      <alignment horizontal="right" vertical="center"/>
    </xf>
    <xf numFmtId="185" fontId="7" fillId="0" borderId="0" xfId="0" applyNumberFormat="1" applyFont="1" applyAlignment="1">
      <alignment horizontal="right" vertical="center"/>
    </xf>
    <xf numFmtId="183" fontId="7" fillId="0" borderId="0" xfId="0" applyNumberFormat="1" applyFont="1" applyAlignment="1">
      <alignment horizontal="right" vertical="center"/>
    </xf>
    <xf numFmtId="0" fontId="28" fillId="0" borderId="0" xfId="0" applyFont="1">
      <alignment vertical="center"/>
    </xf>
    <xf numFmtId="0" fontId="7" fillId="11" borderId="92" xfId="0" applyFont="1" applyFill="1" applyBorder="1" applyAlignment="1">
      <alignment horizontal="center" vertical="center" wrapText="1"/>
    </xf>
    <xf numFmtId="0" fontId="7" fillId="11" borderId="93" xfId="4" applyFont="1" applyFill="1" applyBorder="1" applyAlignment="1">
      <alignment horizontal="center" vertical="center" wrapText="1"/>
    </xf>
    <xf numFmtId="0" fontId="11" fillId="4" borderId="111" xfId="0" applyFont="1" applyFill="1" applyBorder="1" applyAlignment="1">
      <alignment horizontal="center" vertical="center" wrapText="1"/>
    </xf>
    <xf numFmtId="0" fontId="11" fillId="4" borderId="2" xfId="3" applyFont="1" applyFill="1" applyBorder="1" applyAlignment="1">
      <alignment horizontal="center" vertical="center" shrinkToFit="1"/>
    </xf>
    <xf numFmtId="0" fontId="11" fillId="4"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11" fillId="4" borderId="112" xfId="0" applyFont="1" applyFill="1" applyBorder="1" applyAlignment="1">
      <alignment horizontal="center" vertical="center" wrapText="1"/>
    </xf>
    <xf numFmtId="0" fontId="11" fillId="4" borderId="112" xfId="3" applyFont="1" applyFill="1" applyBorder="1" applyAlignment="1">
      <alignment horizontal="center" vertical="center" shrinkToFit="1"/>
    </xf>
    <xf numFmtId="0" fontId="7" fillId="0" borderId="102" xfId="0" applyFont="1" applyBorder="1">
      <alignment vertical="center"/>
    </xf>
    <xf numFmtId="184" fontId="7" fillId="0" borderId="103" xfId="0" applyNumberFormat="1" applyFont="1" applyBorder="1" applyAlignment="1">
      <alignment horizontal="right" vertical="center"/>
    </xf>
    <xf numFmtId="184" fontId="7" fillId="0" borderId="104" xfId="0" applyNumberFormat="1" applyFont="1" applyBorder="1" applyAlignment="1">
      <alignment horizontal="right" vertical="center"/>
    </xf>
    <xf numFmtId="0" fontId="7" fillId="11" borderId="92" xfId="4" applyFont="1" applyFill="1" applyBorder="1" applyAlignment="1">
      <alignment horizontal="center" vertical="center" wrapText="1"/>
    </xf>
    <xf numFmtId="0" fontId="11" fillId="11" borderId="92" xfId="4" applyFont="1" applyFill="1" applyBorder="1" applyAlignment="1">
      <alignment horizontal="center" vertical="center" wrapText="1"/>
    </xf>
    <xf numFmtId="0" fontId="7" fillId="11" borderId="86" xfId="4" applyFont="1" applyFill="1" applyBorder="1" applyAlignment="1">
      <alignment horizontal="center" vertical="center" wrapText="1"/>
    </xf>
    <xf numFmtId="0" fontId="7" fillId="12" borderId="127" xfId="4" applyFont="1" applyFill="1" applyBorder="1" applyAlignment="1">
      <alignment horizontal="center" vertical="center" wrapText="1"/>
    </xf>
    <xf numFmtId="0" fontId="7" fillId="4" borderId="98" xfId="0" applyFont="1" applyFill="1" applyBorder="1" applyAlignment="1">
      <alignment horizontal="center" vertical="center"/>
    </xf>
    <xf numFmtId="0" fontId="7" fillId="11" borderId="187" xfId="0" applyFont="1" applyFill="1" applyBorder="1" applyAlignment="1">
      <alignment horizontal="center" vertical="center"/>
    </xf>
    <xf numFmtId="49" fontId="7" fillId="4" borderId="87" xfId="0" applyNumberFormat="1" applyFont="1" applyFill="1" applyBorder="1" applyAlignment="1">
      <alignment horizontal="center" vertical="center" wrapText="1"/>
    </xf>
    <xf numFmtId="176" fontId="7" fillId="0" borderId="103" xfId="0" applyNumberFormat="1" applyFont="1" applyBorder="1" applyAlignment="1">
      <alignment horizontal="right" vertical="center"/>
    </xf>
    <xf numFmtId="176" fontId="7" fillId="0" borderId="107" xfId="0" applyNumberFormat="1" applyFont="1" applyBorder="1" applyAlignment="1">
      <alignment horizontal="right" vertical="center"/>
    </xf>
    <xf numFmtId="0" fontId="7" fillId="11" borderId="188" xfId="0" applyFont="1" applyFill="1" applyBorder="1" applyAlignment="1">
      <alignment horizontal="center" vertical="center"/>
    </xf>
    <xf numFmtId="0" fontId="23" fillId="4" borderId="4" xfId="3" applyFont="1" applyFill="1" applyBorder="1" applyAlignment="1">
      <alignment horizontal="center" vertical="center" shrinkToFit="1"/>
    </xf>
    <xf numFmtId="0" fontId="23" fillId="4" borderId="5" xfId="3" applyFont="1" applyFill="1" applyBorder="1" applyAlignment="1">
      <alignment horizontal="center" vertical="center" shrinkToFit="1"/>
    </xf>
    <xf numFmtId="0" fontId="23" fillId="4" borderId="44" xfId="3" applyFont="1" applyFill="1" applyBorder="1" applyAlignment="1">
      <alignment horizontal="center" vertical="center" shrinkToFit="1"/>
    </xf>
    <xf numFmtId="183" fontId="23" fillId="4" borderId="75" xfId="3" applyNumberFormat="1" applyFont="1" applyFill="1" applyBorder="1" applyAlignment="1">
      <alignment horizontal="center" vertical="center" shrinkToFit="1"/>
    </xf>
    <xf numFmtId="184" fontId="7" fillId="0" borderId="26" xfId="0" applyNumberFormat="1" applyFont="1" applyBorder="1" applyAlignment="1">
      <alignment horizontal="right" vertical="center"/>
    </xf>
    <xf numFmtId="184" fontId="7" fillId="0" borderId="83" xfId="0" applyNumberFormat="1" applyFont="1" applyBorder="1" applyAlignment="1">
      <alignment horizontal="right" vertical="center"/>
    </xf>
    <xf numFmtId="0" fontId="7" fillId="0" borderId="193" xfId="0" applyFont="1" applyBorder="1" applyAlignment="1">
      <alignment horizontal="right" vertical="center"/>
    </xf>
    <xf numFmtId="0" fontId="7" fillId="0" borderId="24" xfId="0" applyFont="1" applyBorder="1">
      <alignment vertical="center"/>
    </xf>
    <xf numFmtId="0" fontId="7" fillId="0" borderId="0" xfId="0" applyFont="1" applyAlignment="1">
      <alignment horizontal="left"/>
    </xf>
    <xf numFmtId="49" fontId="7" fillId="9" borderId="96" xfId="0" applyNumberFormat="1" applyFont="1" applyFill="1" applyBorder="1" applyAlignment="1">
      <alignment horizontal="center" vertical="center" wrapText="1"/>
    </xf>
    <xf numFmtId="49" fontId="23" fillId="9" borderId="20" xfId="0" applyNumberFormat="1" applyFont="1" applyFill="1" applyBorder="1" applyAlignment="1">
      <alignment horizontal="center" vertical="center" wrapText="1"/>
    </xf>
    <xf numFmtId="49" fontId="24" fillId="9" borderId="97" xfId="0" applyNumberFormat="1" applyFont="1" applyFill="1" applyBorder="1" applyAlignment="1">
      <alignment horizontal="center" vertical="center" wrapText="1"/>
    </xf>
    <xf numFmtId="49" fontId="24" fillId="9" borderId="96" xfId="0" applyNumberFormat="1" applyFont="1" applyFill="1" applyBorder="1" applyAlignment="1">
      <alignment horizontal="center" vertical="center" wrapText="1"/>
    </xf>
    <xf numFmtId="49" fontId="24" fillId="9" borderId="20" xfId="0" applyNumberFormat="1" applyFont="1" applyFill="1" applyBorder="1" applyAlignment="1">
      <alignment horizontal="center" vertical="center" wrapText="1"/>
    </xf>
    <xf numFmtId="0" fontId="7" fillId="0" borderId="99" xfId="0" applyFont="1" applyBorder="1">
      <alignment vertical="center"/>
    </xf>
    <xf numFmtId="0" fontId="7" fillId="0" borderId="100" xfId="0" applyFont="1" applyBorder="1">
      <alignment vertical="center"/>
    </xf>
    <xf numFmtId="0" fontId="7" fillId="0" borderId="101" xfId="0" applyFont="1" applyBorder="1">
      <alignment vertical="center"/>
    </xf>
    <xf numFmtId="176" fontId="7" fillId="0" borderId="102" xfId="0" applyNumberFormat="1" applyFont="1" applyBorder="1" applyAlignment="1">
      <alignment horizontal="right" vertical="center"/>
    </xf>
    <xf numFmtId="176" fontId="7" fillId="0" borderId="104" xfId="0" applyNumberFormat="1" applyFont="1" applyBorder="1" applyAlignment="1">
      <alignment horizontal="right" vertical="center"/>
    </xf>
    <xf numFmtId="49" fontId="7" fillId="9" borderId="20" xfId="0" applyNumberFormat="1" applyFont="1" applyFill="1" applyBorder="1" applyAlignment="1">
      <alignment horizontal="center" vertical="center" wrapText="1"/>
    </xf>
    <xf numFmtId="0" fontId="7" fillId="9" borderId="97" xfId="0" applyFont="1" applyFill="1" applyBorder="1" applyAlignment="1">
      <alignment horizontal="center" vertical="center"/>
    </xf>
    <xf numFmtId="49" fontId="7" fillId="9" borderId="96" xfId="0" applyNumberFormat="1" applyFont="1" applyFill="1" applyBorder="1" applyAlignment="1">
      <alignment horizontal="center" vertical="center"/>
    </xf>
    <xf numFmtId="49" fontId="7" fillId="9" borderId="20" xfId="0" applyNumberFormat="1" applyFont="1" applyFill="1" applyBorder="1" applyAlignment="1">
      <alignment horizontal="center" vertical="center"/>
    </xf>
    <xf numFmtId="0" fontId="7" fillId="9" borderId="97" xfId="0" applyFont="1" applyFill="1" applyBorder="1" applyAlignment="1">
      <alignment horizontal="center" vertical="center" wrapText="1"/>
    </xf>
    <xf numFmtId="0" fontId="7" fillId="0" borderId="0" xfId="0" applyFont="1" applyAlignment="1">
      <alignment horizontal="center" vertical="center" wrapText="1"/>
    </xf>
    <xf numFmtId="176" fontId="7" fillId="0" borderId="108" xfId="0" applyNumberFormat="1" applyFont="1" applyBorder="1" applyAlignment="1">
      <alignment horizontal="right" vertical="center"/>
    </xf>
    <xf numFmtId="176" fontId="7" fillId="0" borderId="0" xfId="0" applyNumberFormat="1" applyFont="1" applyAlignment="1">
      <alignment horizontal="right" vertical="center"/>
    </xf>
    <xf numFmtId="0" fontId="7" fillId="0" borderId="0" xfId="0" applyFont="1" applyAlignment="1">
      <alignment vertical="top"/>
    </xf>
    <xf numFmtId="49" fontId="7" fillId="5" borderId="145" xfId="0" applyNumberFormat="1" applyFont="1" applyFill="1" applyBorder="1" applyAlignment="1">
      <alignment horizontal="center" vertical="center" wrapText="1"/>
    </xf>
    <xf numFmtId="49" fontId="7" fillId="5" borderId="6" xfId="0" applyNumberFormat="1" applyFont="1" applyFill="1" applyBorder="1" applyAlignment="1">
      <alignment horizontal="center" vertical="center" wrapText="1"/>
    </xf>
    <xf numFmtId="49" fontId="7" fillId="5" borderId="20" xfId="0" applyNumberFormat="1" applyFont="1" applyFill="1" applyBorder="1" applyAlignment="1">
      <alignment horizontal="center" vertical="center" wrapText="1"/>
    </xf>
    <xf numFmtId="49" fontId="7" fillId="5" borderId="3" xfId="0" applyNumberFormat="1" applyFont="1" applyFill="1" applyBorder="1" applyAlignment="1">
      <alignment horizontal="center" vertical="center" wrapText="1"/>
    </xf>
    <xf numFmtId="49" fontId="7" fillId="5" borderId="97" xfId="0" applyNumberFormat="1" applyFont="1" applyFill="1" applyBorder="1" applyAlignment="1">
      <alignment horizontal="center" vertical="center" wrapText="1"/>
    </xf>
    <xf numFmtId="0" fontId="7" fillId="0" borderId="146" xfId="0" applyFont="1" applyBorder="1">
      <alignment vertical="center"/>
    </xf>
    <xf numFmtId="0" fontId="7" fillId="0" borderId="106" xfId="0" applyFont="1" applyBorder="1">
      <alignment vertical="center"/>
    </xf>
    <xf numFmtId="0" fontId="7" fillId="0" borderId="144" xfId="0" applyFont="1" applyBorder="1">
      <alignment vertical="center"/>
    </xf>
    <xf numFmtId="0" fontId="7" fillId="0" borderId="98" xfId="0" applyFont="1" applyBorder="1">
      <alignment vertical="center"/>
    </xf>
    <xf numFmtId="176" fontId="7" fillId="0" borderId="147" xfId="0" applyNumberFormat="1" applyFont="1" applyBorder="1" applyAlignment="1">
      <alignment horizontal="right" vertical="center"/>
    </xf>
    <xf numFmtId="176" fontId="7" fillId="0" borderId="116" xfId="0" applyNumberFormat="1" applyFont="1" applyBorder="1" applyAlignment="1">
      <alignment horizontal="right" vertical="center"/>
    </xf>
    <xf numFmtId="176" fontId="7" fillId="0" borderId="87" xfId="0" applyNumberFormat="1" applyFont="1" applyBorder="1" applyAlignment="1">
      <alignment horizontal="right" vertical="center"/>
    </xf>
    <xf numFmtId="0" fontId="10" fillId="0" borderId="39" xfId="0" applyFont="1" applyBorder="1">
      <alignment vertical="center"/>
    </xf>
    <xf numFmtId="0" fontId="7" fillId="5" borderId="96" xfId="0" applyFont="1" applyFill="1" applyBorder="1" applyAlignment="1">
      <alignment horizontal="center" vertical="center"/>
    </xf>
    <xf numFmtId="0" fontId="7" fillId="5" borderId="20" xfId="0" applyFont="1" applyFill="1" applyBorder="1" applyAlignment="1">
      <alignment horizontal="center" vertical="center" wrapText="1"/>
    </xf>
    <xf numFmtId="49" fontId="7" fillId="5" borderId="111" xfId="0" applyNumberFormat="1" applyFont="1" applyFill="1" applyBorder="1" applyAlignment="1">
      <alignment horizontal="center" vertical="center" wrapText="1"/>
    </xf>
    <xf numFmtId="49" fontId="7" fillId="5" borderId="75" xfId="0" applyNumberFormat="1" applyFont="1" applyFill="1" applyBorder="1" applyAlignment="1">
      <alignment horizontal="center" vertical="center" wrapText="1"/>
    </xf>
    <xf numFmtId="0" fontId="7" fillId="4" borderId="190" xfId="0" applyFont="1" applyFill="1" applyBorder="1" applyAlignment="1">
      <alignment horizontal="center" vertical="center"/>
    </xf>
    <xf numFmtId="0" fontId="21" fillId="0" borderId="0" xfId="0" applyFont="1" applyAlignment="1">
      <alignment wrapText="1"/>
    </xf>
    <xf numFmtId="0" fontId="7" fillId="0" borderId="105" xfId="0" applyFont="1" applyBorder="1">
      <alignment vertical="center"/>
    </xf>
    <xf numFmtId="0" fontId="11" fillId="0" borderId="0" xfId="0" applyFont="1" applyAlignment="1">
      <alignment vertical="top" wrapText="1"/>
    </xf>
    <xf numFmtId="176" fontId="7" fillId="0" borderId="134" xfId="0" applyNumberFormat="1" applyFont="1" applyBorder="1" applyAlignment="1">
      <alignment horizontal="right" vertical="center"/>
    </xf>
    <xf numFmtId="184" fontId="7" fillId="0" borderId="137" xfId="0" applyNumberFormat="1" applyFont="1" applyBorder="1" applyAlignment="1">
      <alignment horizontal="center" vertical="center"/>
    </xf>
    <xf numFmtId="0" fontId="7" fillId="0" borderId="0" xfId="0" applyFont="1" applyAlignment="1">
      <alignment vertical="center" wrapText="1"/>
    </xf>
    <xf numFmtId="0" fontId="11" fillId="0" borderId="0" xfId="0" applyFont="1" applyAlignment="1">
      <alignment vertical="top"/>
    </xf>
    <xf numFmtId="49" fontId="7" fillId="8" borderId="96" xfId="0" applyNumberFormat="1" applyFont="1" applyFill="1" applyBorder="1" applyAlignment="1">
      <alignment horizontal="center" vertical="center" wrapText="1"/>
    </xf>
    <xf numFmtId="49" fontId="7" fillId="8" borderId="20" xfId="0" applyNumberFormat="1" applyFont="1" applyFill="1" applyBorder="1" applyAlignment="1">
      <alignment horizontal="center" vertical="center" wrapText="1"/>
    </xf>
    <xf numFmtId="49" fontId="7" fillId="8" borderId="97" xfId="0" applyNumberFormat="1" applyFont="1" applyFill="1" applyBorder="1" applyAlignment="1">
      <alignment horizontal="center" vertical="center" wrapText="1"/>
    </xf>
    <xf numFmtId="0" fontId="7" fillId="0" borderId="100" xfId="0" applyFont="1" applyBorder="1" applyAlignment="1">
      <alignment horizontal="right" vertical="center"/>
    </xf>
    <xf numFmtId="0" fontId="7" fillId="0" borderId="106" xfId="0" applyFont="1" applyBorder="1" applyAlignment="1">
      <alignment horizontal="right" vertical="center"/>
    </xf>
    <xf numFmtId="0" fontId="7" fillId="0" borderId="105" xfId="0" applyFont="1" applyBorder="1" applyAlignment="1">
      <alignment horizontal="right" vertical="center"/>
    </xf>
    <xf numFmtId="176" fontId="7" fillId="0" borderId="108" xfId="0" applyNumberFormat="1" applyFont="1" applyBorder="1" applyAlignment="1">
      <alignment horizontal="right" vertical="center" wrapText="1"/>
    </xf>
    <xf numFmtId="183" fontId="23" fillId="4" borderId="192" xfId="3" applyNumberFormat="1" applyFont="1" applyFill="1" applyBorder="1" applyAlignment="1">
      <alignment horizontal="center" vertical="center" shrinkToFit="1"/>
    </xf>
    <xf numFmtId="49" fontId="23" fillId="4" borderId="75" xfId="0" applyNumberFormat="1" applyFont="1" applyFill="1" applyBorder="1" applyAlignment="1">
      <alignment horizontal="center" vertical="center" wrapText="1"/>
    </xf>
    <xf numFmtId="0" fontId="7" fillId="0" borderId="191" xfId="0" applyFont="1" applyBorder="1">
      <alignment vertical="center"/>
    </xf>
    <xf numFmtId="0" fontId="7" fillId="11" borderId="85" xfId="4" applyFont="1" applyFill="1" applyBorder="1" applyAlignment="1">
      <alignment horizontal="center" vertical="center" wrapText="1"/>
    </xf>
    <xf numFmtId="49" fontId="7" fillId="12" borderId="109" xfId="0" applyNumberFormat="1" applyFont="1" applyFill="1" applyBorder="1">
      <alignment vertical="center"/>
    </xf>
    <xf numFmtId="0" fontId="7" fillId="4" borderId="99" xfId="0" applyFont="1" applyFill="1" applyBorder="1" applyAlignment="1">
      <alignment horizontal="center" vertical="center"/>
    </xf>
    <xf numFmtId="49" fontId="7" fillId="4" borderId="102" xfId="0" applyNumberFormat="1" applyFont="1" applyFill="1" applyBorder="1" applyAlignment="1">
      <alignment horizontal="center" vertical="center" wrapText="1"/>
    </xf>
    <xf numFmtId="49" fontId="7" fillId="9" borderId="6" xfId="0" applyNumberFormat="1" applyFont="1" applyFill="1" applyBorder="1" applyAlignment="1">
      <alignment horizontal="center" vertical="center" wrapText="1"/>
    </xf>
    <xf numFmtId="0" fontId="13" fillId="0" borderId="6" xfId="2" applyFont="1" applyBorder="1" applyAlignment="1" applyProtection="1">
      <alignment horizontal="left" vertical="top"/>
      <protection locked="0"/>
    </xf>
    <xf numFmtId="0" fontId="37" fillId="0" borderId="110" xfId="7" applyFont="1" applyBorder="1" applyAlignment="1" applyProtection="1">
      <alignment horizontal="center" vertical="center" wrapText="1"/>
      <protection locked="0"/>
    </xf>
    <xf numFmtId="0" fontId="37" fillId="0" borderId="12" xfId="7" applyFont="1" applyBorder="1" applyAlignment="1" applyProtection="1">
      <alignment horizontal="center" vertical="center" wrapText="1"/>
      <protection locked="0"/>
    </xf>
    <xf numFmtId="0" fontId="13" fillId="0" borderId="5" xfId="2" applyFont="1" applyBorder="1" applyAlignment="1" applyProtection="1">
      <alignment horizontal="left" vertical="center"/>
      <protection locked="0"/>
    </xf>
    <xf numFmtId="0" fontId="13" fillId="0" borderId="148" xfId="2" applyFont="1" applyBorder="1" applyAlignment="1" applyProtection="1">
      <alignment horizontal="left" vertical="top"/>
      <protection locked="0"/>
    </xf>
    <xf numFmtId="0" fontId="13" fillId="0" borderId="4" xfId="2" applyFont="1" applyBorder="1" applyAlignment="1" applyProtection="1">
      <alignment horizontal="left" vertical="center"/>
      <protection locked="0"/>
    </xf>
    <xf numFmtId="0" fontId="13" fillId="0" borderId="6" xfId="2" applyFont="1" applyBorder="1" applyAlignment="1" applyProtection="1">
      <alignment horizontal="left" vertical="center"/>
      <protection locked="0"/>
    </xf>
    <xf numFmtId="0" fontId="13" fillId="0" borderId="181" xfId="2" applyFont="1" applyBorder="1" applyAlignment="1" applyProtection="1">
      <alignment horizontal="left" vertical="top"/>
      <protection locked="0"/>
    </xf>
    <xf numFmtId="0" fontId="13" fillId="0" borderId="182" xfId="2" applyFont="1" applyBorder="1" applyAlignment="1" applyProtection="1">
      <alignment horizontal="left" vertical="top"/>
      <protection locked="0"/>
    </xf>
    <xf numFmtId="0" fontId="13" fillId="0" borderId="5" xfId="2" applyFont="1" applyBorder="1" applyAlignment="1" applyProtection="1">
      <alignment horizontal="left" vertical="top"/>
      <protection locked="0"/>
    </xf>
    <xf numFmtId="0" fontId="38" fillId="0" borderId="0" xfId="4" applyFont="1"/>
    <xf numFmtId="0" fontId="13" fillId="0" borderId="23" xfId="0" applyFont="1" applyBorder="1" applyAlignment="1" applyProtection="1">
      <alignment horizontal="left" vertical="center"/>
      <protection locked="0"/>
    </xf>
    <xf numFmtId="0" fontId="13" fillId="0" borderId="67" xfId="0" applyFont="1" applyBorder="1" applyAlignment="1" applyProtection="1">
      <alignment horizontal="left" vertical="center"/>
      <protection locked="0"/>
    </xf>
    <xf numFmtId="0" fontId="13" fillId="0" borderId="21" xfId="0" applyFont="1" applyBorder="1" applyAlignment="1" applyProtection="1">
      <alignment horizontal="left" vertical="center"/>
      <protection locked="0"/>
    </xf>
    <xf numFmtId="0" fontId="13" fillId="0" borderId="193" xfId="0" applyFont="1" applyBorder="1" applyAlignment="1" applyProtection="1">
      <alignment horizontal="left" vertical="center"/>
      <protection locked="0"/>
    </xf>
    <xf numFmtId="0" fontId="13" fillId="0" borderId="24"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181" fontId="7" fillId="3" borderId="103" xfId="0" applyNumberFormat="1" applyFont="1" applyFill="1" applyBorder="1">
      <alignment vertical="center"/>
    </xf>
    <xf numFmtId="184" fontId="7" fillId="3" borderId="103" xfId="0" applyNumberFormat="1" applyFont="1" applyFill="1" applyBorder="1" applyAlignment="1">
      <alignment horizontal="right" vertical="center"/>
    </xf>
    <xf numFmtId="0" fontId="7" fillId="3" borderId="104" xfId="0" applyFont="1" applyFill="1" applyBorder="1">
      <alignment vertical="center"/>
    </xf>
    <xf numFmtId="0" fontId="11" fillId="3" borderId="200" xfId="0" applyFont="1" applyFill="1" applyBorder="1" applyAlignment="1">
      <alignment horizontal="right" vertical="center" wrapText="1"/>
    </xf>
    <xf numFmtId="0" fontId="7" fillId="3" borderId="100" xfId="0" applyFont="1" applyFill="1" applyBorder="1" applyAlignment="1">
      <alignment horizontal="right" vertical="center" wrapText="1"/>
    </xf>
    <xf numFmtId="0" fontId="7" fillId="3" borderId="105" xfId="0" applyFont="1" applyFill="1" applyBorder="1" applyAlignment="1">
      <alignment horizontal="right" vertical="center" wrapText="1"/>
    </xf>
    <xf numFmtId="176" fontId="7" fillId="3" borderId="116" xfId="0" applyNumberFormat="1" applyFont="1" applyFill="1" applyBorder="1" applyAlignment="1">
      <alignment horizontal="right" vertical="center"/>
    </xf>
    <xf numFmtId="176" fontId="7" fillId="3" borderId="103" xfId="0" applyNumberFormat="1" applyFont="1" applyFill="1" applyBorder="1" applyAlignment="1">
      <alignment horizontal="right" vertical="center"/>
    </xf>
    <xf numFmtId="176" fontId="7" fillId="3" borderId="107" xfId="0" applyNumberFormat="1" applyFont="1" applyFill="1" applyBorder="1" applyAlignment="1">
      <alignment horizontal="right" vertical="center"/>
    </xf>
    <xf numFmtId="0" fontId="7" fillId="3" borderId="185" xfId="4" applyFont="1" applyFill="1" applyBorder="1" applyAlignment="1">
      <alignment vertical="center" wrapText="1"/>
    </xf>
    <xf numFmtId="0" fontId="7" fillId="3" borderId="186" xfId="4" applyFont="1" applyFill="1" applyBorder="1" applyAlignment="1">
      <alignment vertical="center" wrapText="1"/>
    </xf>
    <xf numFmtId="0" fontId="7" fillId="3" borderId="183" xfId="0" applyFont="1" applyFill="1" applyBorder="1">
      <alignment vertical="center"/>
    </xf>
    <xf numFmtId="0" fontId="7" fillId="3" borderId="184" xfId="0" applyFont="1" applyFill="1" applyBorder="1">
      <alignment vertical="center"/>
    </xf>
    <xf numFmtId="0" fontId="13" fillId="0" borderId="3" xfId="2" applyFont="1" applyBorder="1" applyAlignment="1" applyProtection="1">
      <alignment vertical="top" wrapText="1"/>
      <protection locked="0"/>
    </xf>
    <xf numFmtId="0" fontId="13" fillId="0" borderId="6" xfId="2" applyFont="1" applyBorder="1" applyAlignment="1" applyProtection="1">
      <alignment vertical="top" wrapText="1"/>
      <protection locked="0"/>
    </xf>
    <xf numFmtId="0" fontId="39" fillId="0" borderId="0" xfId="0" applyFont="1" applyAlignment="1">
      <alignment horizontal="left" vertical="center"/>
    </xf>
    <xf numFmtId="0" fontId="35" fillId="15" borderId="8" xfId="7" applyFont="1" applyFill="1" applyBorder="1" applyAlignment="1">
      <alignment horizontal="center" vertical="center" wrapText="1"/>
    </xf>
    <xf numFmtId="38" fontId="7" fillId="0" borderId="102" xfId="0" applyNumberFormat="1" applyFont="1" applyBorder="1">
      <alignment vertical="center"/>
    </xf>
    <xf numFmtId="0" fontId="39" fillId="0" borderId="0" xfId="7" applyFont="1" applyAlignment="1">
      <alignment horizontal="left" vertical="center"/>
    </xf>
    <xf numFmtId="0" fontId="7" fillId="3" borderId="86" xfId="0" applyFont="1" applyFill="1" applyBorder="1" applyAlignment="1">
      <alignment horizontal="center" vertical="center" wrapText="1"/>
    </xf>
    <xf numFmtId="0" fontId="7" fillId="4" borderId="75" xfId="0" applyFont="1" applyFill="1" applyBorder="1" applyAlignment="1">
      <alignment horizontal="center" vertical="center"/>
    </xf>
    <xf numFmtId="179" fontId="7" fillId="0" borderId="103" xfId="0" applyNumberFormat="1" applyFont="1" applyBorder="1" applyAlignment="1">
      <alignment horizontal="right" vertical="center"/>
    </xf>
    <xf numFmtId="0" fontId="30" fillId="15" borderId="125" xfId="7" applyFont="1" applyFill="1" applyBorder="1" applyAlignment="1">
      <alignment horizontal="center" vertical="center" wrapText="1"/>
    </xf>
    <xf numFmtId="0" fontId="30" fillId="15" borderId="87" xfId="7" applyFont="1" applyFill="1" applyBorder="1" applyAlignment="1">
      <alignment horizontal="center" vertical="center" wrapText="1"/>
    </xf>
    <xf numFmtId="0" fontId="30" fillId="0" borderId="109" xfId="7" applyFont="1" applyBorder="1" applyAlignment="1" applyProtection="1">
      <alignment horizontal="center" vertical="center" wrapText="1"/>
      <protection locked="0"/>
    </xf>
    <xf numFmtId="0" fontId="30" fillId="0" borderId="92" xfId="7" applyFont="1" applyBorder="1" applyAlignment="1" applyProtection="1">
      <alignment horizontal="center" vertical="center" wrapText="1"/>
      <protection locked="0"/>
    </xf>
    <xf numFmtId="0" fontId="30" fillId="0" borderId="176" xfId="7" applyFont="1" applyBorder="1" applyAlignment="1" applyProtection="1">
      <alignment horizontal="center" vertical="center" wrapText="1"/>
      <protection locked="0"/>
    </xf>
    <xf numFmtId="0" fontId="30" fillId="0" borderId="132" xfId="7" applyFont="1" applyBorder="1" applyAlignment="1" applyProtection="1">
      <alignment horizontal="center" vertical="center" wrapText="1"/>
      <protection locked="0"/>
    </xf>
    <xf numFmtId="0" fontId="42" fillId="0" borderId="0" xfId="10" applyFont="1">
      <alignment vertical="center"/>
    </xf>
    <xf numFmtId="0" fontId="30" fillId="13" borderId="20" xfId="10" applyFont="1" applyFill="1" applyBorder="1" applyAlignment="1" applyProtection="1">
      <alignment horizontal="left" vertical="center"/>
      <protection locked="0"/>
    </xf>
    <xf numFmtId="0" fontId="42" fillId="0" borderId="0" xfId="10" applyFont="1" applyAlignment="1">
      <alignment horizontal="right" vertical="center"/>
    </xf>
    <xf numFmtId="0" fontId="42" fillId="0" borderId="0" xfId="10" applyFont="1" applyAlignment="1">
      <alignment horizontal="left" vertical="center"/>
    </xf>
    <xf numFmtId="0" fontId="47" fillId="0" borderId="0" xfId="10" applyFont="1" applyAlignment="1" applyProtection="1">
      <alignment vertical="top"/>
      <protection hidden="1"/>
    </xf>
    <xf numFmtId="0" fontId="43" fillId="0" borderId="0" xfId="10" applyFont="1" applyAlignment="1" applyProtection="1">
      <alignment horizontal="left" vertical="top"/>
      <protection hidden="1"/>
    </xf>
    <xf numFmtId="0" fontId="36" fillId="0" borderId="0" xfId="10" applyFont="1" applyAlignment="1" applyProtection="1">
      <alignment horizontal="center" vertical="center"/>
      <protection hidden="1"/>
    </xf>
    <xf numFmtId="0" fontId="36" fillId="0" borderId="0" xfId="10" applyFont="1" applyProtection="1">
      <alignment vertical="center"/>
      <protection hidden="1"/>
    </xf>
    <xf numFmtId="0" fontId="42" fillId="0" borderId="0" xfId="10" applyFont="1" applyProtection="1">
      <alignment vertical="center"/>
      <protection hidden="1"/>
    </xf>
    <xf numFmtId="0" fontId="28" fillId="0" borderId="0" xfId="10" applyFont="1" applyAlignment="1" applyProtection="1">
      <alignment horizontal="left" vertical="center"/>
      <protection hidden="1"/>
    </xf>
    <xf numFmtId="0" fontId="44" fillId="0" borderId="0" xfId="10" applyFont="1" applyAlignment="1" applyProtection="1">
      <alignment horizontal="left" vertical="top"/>
      <protection hidden="1"/>
    </xf>
    <xf numFmtId="0" fontId="43" fillId="0" borderId="0" xfId="10" applyFont="1" applyAlignment="1" applyProtection="1">
      <alignment horizontal="center" vertical="center"/>
      <protection hidden="1"/>
    </xf>
    <xf numFmtId="0" fontId="49" fillId="0" borderId="0" xfId="10" applyFont="1" applyAlignment="1" applyProtection="1">
      <alignment wrapText="1"/>
      <protection hidden="1"/>
    </xf>
    <xf numFmtId="0" fontId="44" fillId="0" borderId="0" xfId="10" applyFont="1" applyProtection="1">
      <alignment vertical="center"/>
      <protection hidden="1"/>
    </xf>
    <xf numFmtId="0" fontId="42" fillId="0" borderId="0" xfId="10" applyFont="1" applyAlignment="1" applyProtection="1">
      <alignment horizontal="right" vertical="center"/>
      <protection hidden="1"/>
    </xf>
    <xf numFmtId="0" fontId="49" fillId="0" borderId="116" xfId="10" applyFont="1" applyBorder="1" applyAlignment="1" applyProtection="1">
      <alignment wrapText="1"/>
      <protection hidden="1"/>
    </xf>
    <xf numFmtId="0" fontId="50" fillId="11" borderId="109" xfId="10" applyFont="1" applyFill="1" applyBorder="1" applyAlignment="1" applyProtection="1">
      <alignment horizontal="center" vertical="center" wrapText="1"/>
      <protection locked="0"/>
    </xf>
    <xf numFmtId="0" fontId="50" fillId="14" borderId="86" xfId="10" applyFont="1" applyFill="1" applyBorder="1" applyAlignment="1" applyProtection="1">
      <alignment horizontal="center" vertical="center" wrapText="1"/>
      <protection locked="0"/>
    </xf>
    <xf numFmtId="0" fontId="49" fillId="4" borderId="118" xfId="10" applyFont="1" applyFill="1" applyBorder="1" applyAlignment="1">
      <alignment horizontal="center" vertical="center" wrapText="1"/>
    </xf>
    <xf numFmtId="0" fontId="51" fillId="11" borderId="118" xfId="10" applyFont="1" applyFill="1" applyBorder="1" applyAlignment="1" applyProtection="1">
      <alignment vertical="center" wrapText="1"/>
      <protection locked="0"/>
    </xf>
    <xf numFmtId="0" fontId="51" fillId="14" borderId="24" xfId="10" applyFont="1" applyFill="1" applyBorder="1" applyAlignment="1" applyProtection="1">
      <alignment vertical="center" wrapText="1"/>
      <protection locked="0"/>
    </xf>
    <xf numFmtId="0" fontId="42" fillId="4" borderId="81" xfId="10" applyFont="1" applyFill="1" applyBorder="1" applyAlignment="1">
      <alignment horizontal="center" vertical="center"/>
    </xf>
    <xf numFmtId="0" fontId="42" fillId="4" borderId="117" xfId="10" applyFont="1" applyFill="1" applyBorder="1" applyAlignment="1">
      <alignment horizontal="center" vertical="center"/>
    </xf>
    <xf numFmtId="49" fontId="42" fillId="0" borderId="92" xfId="10" applyNumberFormat="1" applyFont="1" applyBorder="1" applyAlignment="1">
      <alignment horizontal="right" vertical="center"/>
    </xf>
    <xf numFmtId="0" fontId="42" fillId="0" borderId="82" xfId="10" applyFont="1" applyBorder="1" applyAlignment="1">
      <alignment horizontal="left" vertical="center" wrapText="1"/>
    </xf>
    <xf numFmtId="0" fontId="42" fillId="13" borderId="111" xfId="10" applyFont="1" applyFill="1" applyBorder="1" applyAlignment="1" applyProtection="1">
      <alignment horizontal="center" vertical="center" wrapText="1"/>
      <protection locked="0"/>
    </xf>
    <xf numFmtId="0" fontId="42" fillId="14" borderId="75" xfId="10" applyFont="1" applyFill="1" applyBorder="1" applyAlignment="1" applyProtection="1">
      <alignment horizontal="center" vertical="center" wrapText="1"/>
      <protection locked="0"/>
    </xf>
    <xf numFmtId="0" fontId="42" fillId="0" borderId="85" xfId="10" applyFont="1" applyBorder="1" applyAlignment="1">
      <alignment horizontal="left" vertical="center" wrapText="1"/>
    </xf>
    <xf numFmtId="0" fontId="42" fillId="0" borderId="93" xfId="10" applyFont="1" applyBorder="1" applyAlignment="1">
      <alignment horizontal="left" vertical="center" wrapText="1"/>
    </xf>
    <xf numFmtId="49" fontId="42" fillId="0" borderId="20" xfId="10" applyNumberFormat="1" applyFont="1" applyBorder="1" applyAlignment="1">
      <alignment horizontal="right" vertical="center"/>
    </xf>
    <xf numFmtId="0" fontId="42" fillId="0" borderId="3" xfId="10" applyFont="1" applyBorder="1" applyAlignment="1">
      <alignment horizontal="left" vertical="center" wrapText="1"/>
    </xf>
    <xf numFmtId="0" fontId="42" fillId="13" borderId="96" xfId="10" applyFont="1" applyFill="1" applyBorder="1" applyAlignment="1" applyProtection="1">
      <alignment horizontal="center" vertical="center" wrapText="1"/>
      <protection locked="0"/>
    </xf>
    <xf numFmtId="0" fontId="42" fillId="14" borderId="21" xfId="10" applyFont="1" applyFill="1" applyBorder="1" applyAlignment="1" applyProtection="1">
      <alignment horizontal="center" vertical="center" wrapText="1"/>
      <protection locked="0"/>
    </xf>
    <xf numFmtId="0" fontId="42" fillId="0" borderId="28" xfId="10" applyFont="1" applyBorder="1" applyAlignment="1">
      <alignment horizontal="left" vertical="center" wrapText="1"/>
    </xf>
    <xf numFmtId="0" fontId="42" fillId="0" borderId="97" xfId="10" applyFont="1" applyBorder="1" applyAlignment="1">
      <alignment horizontal="left" vertical="center" wrapText="1"/>
    </xf>
    <xf numFmtId="49" fontId="42" fillId="0" borderId="202" xfId="10" applyNumberFormat="1" applyFont="1" applyBorder="1" applyAlignment="1">
      <alignment horizontal="right" vertical="center"/>
    </xf>
    <xf numFmtId="0" fontId="42" fillId="0" borderId="203" xfId="10" applyFont="1" applyBorder="1" applyAlignment="1">
      <alignment horizontal="left" vertical="center" wrapText="1"/>
    </xf>
    <xf numFmtId="0" fontId="42" fillId="13" borderId="204" xfId="10" applyFont="1" applyFill="1" applyBorder="1" applyAlignment="1" applyProtection="1">
      <alignment horizontal="center" vertical="center" wrapText="1"/>
      <protection locked="0"/>
    </xf>
    <xf numFmtId="0" fontId="42" fillId="14" borderId="51" xfId="10" applyFont="1" applyFill="1" applyBorder="1" applyAlignment="1" applyProtection="1">
      <alignment horizontal="center" vertical="center" wrapText="1"/>
      <protection locked="0"/>
    </xf>
    <xf numFmtId="0" fontId="42" fillId="0" borderId="49" xfId="10" applyFont="1" applyBorder="1" applyAlignment="1">
      <alignment horizontal="left" vertical="center" wrapText="1"/>
    </xf>
    <xf numFmtId="0" fontId="42" fillId="0" borderId="205" xfId="10" applyFont="1" applyBorder="1" applyAlignment="1">
      <alignment horizontal="left" vertical="center" wrapText="1"/>
    </xf>
    <xf numFmtId="49" fontId="42" fillId="0" borderId="207" xfId="10" applyNumberFormat="1" applyFont="1" applyBorder="1" applyAlignment="1">
      <alignment horizontal="right" vertical="center"/>
    </xf>
    <xf numFmtId="0" fontId="42" fillId="0" borderId="208" xfId="10" applyFont="1" applyBorder="1" applyAlignment="1">
      <alignment horizontal="left" vertical="center" wrapText="1"/>
    </xf>
    <xf numFmtId="0" fontId="42" fillId="13" borderId="209" xfId="10" applyFont="1" applyFill="1" applyBorder="1" applyAlignment="1" applyProtection="1">
      <alignment horizontal="center" vertical="center" wrapText="1"/>
      <protection locked="0"/>
    </xf>
    <xf numFmtId="0" fontId="42" fillId="14" borderId="64" xfId="10" applyFont="1" applyFill="1" applyBorder="1" applyAlignment="1" applyProtection="1">
      <alignment horizontal="center" vertical="center" wrapText="1"/>
      <protection locked="0"/>
    </xf>
    <xf numFmtId="0" fontId="42" fillId="0" borderId="61" xfId="10" applyFont="1" applyBorder="1" applyAlignment="1">
      <alignment horizontal="left" vertical="center" wrapText="1"/>
    </xf>
    <xf numFmtId="0" fontId="42" fillId="0" borderId="210" xfId="10" applyFont="1" applyBorder="1" applyAlignment="1">
      <alignment horizontal="left" vertical="center" wrapText="1"/>
    </xf>
    <xf numFmtId="0" fontId="42" fillId="13" borderId="118" xfId="10" applyFont="1" applyFill="1" applyBorder="1" applyAlignment="1" applyProtection="1">
      <alignment horizontal="center" vertical="center" wrapText="1"/>
      <protection locked="0"/>
    </xf>
    <xf numFmtId="0" fontId="42" fillId="14" borderId="24" xfId="10" applyFont="1" applyFill="1" applyBorder="1" applyAlignment="1" applyProtection="1">
      <alignment horizontal="center" vertical="center" wrapText="1"/>
      <protection locked="0"/>
    </xf>
    <xf numFmtId="0" fontId="42" fillId="13" borderId="109" xfId="10" applyFont="1" applyFill="1" applyBorder="1" applyAlignment="1" applyProtection="1">
      <alignment horizontal="center" vertical="center" wrapText="1"/>
      <protection locked="0"/>
    </xf>
    <xf numFmtId="0" fontId="42" fillId="14" borderId="86" xfId="10" applyFont="1" applyFill="1" applyBorder="1" applyAlignment="1" applyProtection="1">
      <alignment horizontal="center" vertical="center" wrapText="1"/>
      <protection locked="0"/>
    </xf>
    <xf numFmtId="49" fontId="42" fillId="0" borderId="2" xfId="10" applyNumberFormat="1" applyFont="1" applyBorder="1" applyAlignment="1">
      <alignment horizontal="right" vertical="center"/>
    </xf>
    <xf numFmtId="0" fontId="42" fillId="0" borderId="5" xfId="10" applyFont="1" applyBorder="1" applyAlignment="1">
      <alignment horizontal="left" vertical="center" wrapText="1"/>
    </xf>
    <xf numFmtId="0" fontId="42" fillId="0" borderId="112" xfId="10" applyFont="1" applyBorder="1" applyAlignment="1">
      <alignment horizontal="left" vertical="center" wrapText="1"/>
    </xf>
    <xf numFmtId="49" fontId="42" fillId="0" borderId="26" xfId="10" applyNumberFormat="1" applyFont="1" applyBorder="1" applyAlignment="1">
      <alignment horizontal="right" vertical="center"/>
    </xf>
    <xf numFmtId="0" fontId="42" fillId="0" borderId="83" xfId="10" applyFont="1" applyBorder="1" applyAlignment="1">
      <alignment horizontal="left" vertical="center" wrapText="1"/>
    </xf>
    <xf numFmtId="0" fontId="42" fillId="0" borderId="81" xfId="10" applyFont="1" applyBorder="1" applyAlignment="1">
      <alignment horizontal="left" vertical="center" wrapText="1"/>
    </xf>
    <xf numFmtId="0" fontId="42" fillId="0" borderId="117" xfId="10" applyFont="1" applyBorder="1" applyAlignment="1">
      <alignment horizontal="left" vertical="center" wrapText="1"/>
    </xf>
    <xf numFmtId="0" fontId="52" fillId="0" borderId="0" xfId="0" applyFont="1" applyProtection="1">
      <alignment vertical="center"/>
      <protection hidden="1"/>
    </xf>
    <xf numFmtId="0" fontId="30" fillId="0" borderId="0" xfId="0" applyFont="1" applyAlignment="1">
      <alignment horizontal="right" vertical="center"/>
    </xf>
    <xf numFmtId="0" fontId="23" fillId="0" borderId="0" xfId="0" applyFont="1" applyProtection="1">
      <alignment vertical="center"/>
      <protection locked="0"/>
    </xf>
    <xf numFmtId="49" fontId="23" fillId="0" borderId="0" xfId="0" applyNumberFormat="1" applyFont="1" applyProtection="1">
      <alignmen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horizontal="center" vertical="center"/>
      <protection locked="0"/>
    </xf>
    <xf numFmtId="0" fontId="53" fillId="0" borderId="0" xfId="4" applyFont="1"/>
    <xf numFmtId="0" fontId="36" fillId="0" borderId="0" xfId="9" applyFont="1" applyAlignment="1" applyProtection="1">
      <alignment horizontal="center" vertical="center"/>
      <protection locked="0" hidden="1"/>
    </xf>
    <xf numFmtId="0" fontId="54" fillId="0" borderId="0" xfId="0" applyFont="1" applyAlignment="1" applyProtection="1">
      <alignment horizontal="left" vertical="center"/>
      <protection locked="0"/>
    </xf>
    <xf numFmtId="0" fontId="55" fillId="0" borderId="0" xfId="0" applyFont="1" applyProtection="1">
      <alignment vertical="center"/>
      <protection hidden="1"/>
    </xf>
    <xf numFmtId="0" fontId="24" fillId="0" borderId="0" xfId="0" applyFont="1" applyProtection="1">
      <alignment vertical="center"/>
      <protection locked="0" hidden="1"/>
    </xf>
    <xf numFmtId="0" fontId="23" fillId="0" borderId="0" xfId="0" applyFont="1" applyProtection="1">
      <alignment vertical="center"/>
      <protection locked="0" hidden="1"/>
    </xf>
    <xf numFmtId="0" fontId="30" fillId="0" borderId="0" xfId="0" applyFont="1" applyProtection="1">
      <alignment vertical="center"/>
      <protection locked="0" hidden="1"/>
    </xf>
    <xf numFmtId="0" fontId="28" fillId="0" borderId="0" xfId="0" applyFont="1" applyAlignment="1" applyProtection="1">
      <alignment horizontal="left" vertical="center"/>
      <protection hidden="1"/>
    </xf>
    <xf numFmtId="49" fontId="24" fillId="0" borderId="0" xfId="0" applyNumberFormat="1" applyFont="1" applyProtection="1">
      <alignment vertical="center"/>
      <protection hidden="1"/>
    </xf>
    <xf numFmtId="0" fontId="24" fillId="0" borderId="0" xfId="0" applyFont="1" applyProtection="1">
      <alignment vertical="center"/>
      <protection hidden="1"/>
    </xf>
    <xf numFmtId="0" fontId="24" fillId="0" borderId="0" xfId="0" applyFont="1" applyAlignment="1" applyProtection="1">
      <alignment vertical="center" wrapText="1"/>
      <protection hidden="1"/>
    </xf>
    <xf numFmtId="0" fontId="24" fillId="0" borderId="0" xfId="0" applyFont="1" applyAlignment="1" applyProtection="1">
      <alignment horizontal="center" vertical="center"/>
      <protection locked="0" hidden="1"/>
    </xf>
    <xf numFmtId="0" fontId="55" fillId="0" borderId="0" xfId="0" applyFont="1" applyProtection="1">
      <alignment vertical="center"/>
      <protection locked="0" hidden="1"/>
    </xf>
    <xf numFmtId="0" fontId="56" fillId="0" borderId="0" xfId="0" applyFont="1" applyProtection="1">
      <alignment vertical="center"/>
      <protection hidden="1"/>
    </xf>
    <xf numFmtId="0" fontId="56" fillId="0" borderId="0" xfId="0" applyFont="1" applyProtection="1">
      <alignment vertical="center"/>
      <protection locked="0" hidden="1"/>
    </xf>
    <xf numFmtId="0" fontId="56" fillId="0" borderId="0" xfId="0" applyFont="1" applyAlignment="1" applyProtection="1">
      <alignment horizontal="right" vertical="center"/>
      <protection locked="0" hidden="1"/>
    </xf>
    <xf numFmtId="0" fontId="28" fillId="0" borderId="0" xfId="0" applyFont="1" applyAlignment="1" applyProtection="1">
      <alignment horizontal="center" vertical="center"/>
      <protection locked="0" hidden="1"/>
    </xf>
    <xf numFmtId="0" fontId="56" fillId="0" borderId="0" xfId="0" applyFont="1" applyAlignment="1" applyProtection="1">
      <alignment horizontal="center" vertical="center"/>
      <protection locked="0" hidden="1"/>
    </xf>
    <xf numFmtId="0" fontId="24" fillId="0" borderId="0" xfId="0" applyFont="1" applyAlignment="1" applyProtection="1">
      <alignment horizontal="center" vertical="center"/>
      <protection locked="0"/>
    </xf>
    <xf numFmtId="49" fontId="24" fillId="0" borderId="0" xfId="0" applyNumberFormat="1" applyFont="1" applyAlignment="1" applyProtection="1">
      <alignment horizontal="center" vertical="center"/>
      <protection locked="0"/>
    </xf>
    <xf numFmtId="0" fontId="24" fillId="0" borderId="15" xfId="0" applyFont="1" applyBorder="1" applyAlignment="1" applyProtection="1">
      <alignment horizontal="left" vertical="center"/>
      <protection locked="0"/>
    </xf>
    <xf numFmtId="0" fontId="24" fillId="0" borderId="58" xfId="0" applyFont="1" applyBorder="1" applyAlignment="1" applyProtection="1">
      <alignment horizontal="left" vertical="center"/>
      <protection locked="0"/>
    </xf>
    <xf numFmtId="49" fontId="24" fillId="0" borderId="58" xfId="0" applyNumberFormat="1" applyFont="1" applyBorder="1" applyProtection="1">
      <alignment vertical="center"/>
      <protection locked="0"/>
    </xf>
    <xf numFmtId="0" fontId="24" fillId="0" borderId="58" xfId="0" applyFont="1" applyBorder="1" applyProtection="1">
      <alignment vertical="center"/>
      <protection locked="0"/>
    </xf>
    <xf numFmtId="0" fontId="24" fillId="0" borderId="58" xfId="0" applyFont="1" applyBorder="1" applyAlignment="1" applyProtection="1">
      <alignment horizontal="right" vertical="center"/>
      <protection locked="0"/>
    </xf>
    <xf numFmtId="0" fontId="24" fillId="13" borderId="58" xfId="0" applyFont="1" applyFill="1" applyBorder="1" applyAlignment="1" applyProtection="1">
      <alignment horizontal="right" vertical="center"/>
      <protection locked="0"/>
    </xf>
    <xf numFmtId="0" fontId="24" fillId="0" borderId="16" xfId="0" applyFont="1" applyBorder="1" applyProtection="1">
      <alignment vertical="center"/>
      <protection locked="0"/>
    </xf>
    <xf numFmtId="0" fontId="24" fillId="0" borderId="0" xfId="0" applyFont="1" applyProtection="1">
      <alignment vertical="center"/>
      <protection locked="0"/>
    </xf>
    <xf numFmtId="0" fontId="24" fillId="0" borderId="0" xfId="0" applyFont="1" applyAlignment="1" applyProtection="1">
      <alignment vertical="center" wrapText="1"/>
      <protection locked="0"/>
    </xf>
    <xf numFmtId="0" fontId="24" fillId="0" borderId="0" xfId="0" applyFont="1" applyAlignment="1" applyProtection="1">
      <alignment horizontal="center" vertical="center" wrapText="1"/>
      <protection locked="0" hidden="1"/>
    </xf>
    <xf numFmtId="0" fontId="24" fillId="0" borderId="0" xfId="0" applyFont="1" applyAlignment="1" applyProtection="1">
      <alignment horizontal="left" vertical="center" indent="1"/>
      <protection locked="0"/>
    </xf>
    <xf numFmtId="0" fontId="57" fillId="0" borderId="0" xfId="0" applyFont="1" applyAlignment="1" applyProtection="1">
      <alignment horizontal="center" vertical="center" wrapText="1"/>
      <protection locked="0" hidden="1"/>
    </xf>
    <xf numFmtId="0" fontId="57" fillId="0" borderId="0" xfId="0" applyFont="1" applyProtection="1">
      <alignment vertical="center"/>
      <protection locked="0" hidden="1"/>
    </xf>
    <xf numFmtId="0" fontId="58" fillId="0" borderId="0" xfId="0" applyFont="1" applyAlignment="1" applyProtection="1">
      <alignment horizontal="left" vertical="center"/>
      <protection locked="0" hidden="1"/>
    </xf>
    <xf numFmtId="49" fontId="24" fillId="0" borderId="0" xfId="0" applyNumberFormat="1" applyFont="1" applyProtection="1">
      <alignment vertical="center"/>
      <protection locked="0"/>
    </xf>
    <xf numFmtId="0" fontId="24" fillId="0" borderId="59" xfId="0" applyFont="1" applyBorder="1" applyProtection="1">
      <alignment vertical="center"/>
      <protection locked="0"/>
    </xf>
    <xf numFmtId="0" fontId="24" fillId="0" borderId="60" xfId="0" applyFont="1" applyBorder="1" applyProtection="1">
      <alignment vertical="center"/>
      <protection locked="0"/>
    </xf>
    <xf numFmtId="0" fontId="24" fillId="0" borderId="59" xfId="0" applyFont="1" applyBorder="1">
      <alignment vertical="center"/>
    </xf>
    <xf numFmtId="0" fontId="24" fillId="0" borderId="0" xfId="0" applyFont="1">
      <alignment vertical="center"/>
    </xf>
    <xf numFmtId="0" fontId="24" fillId="0" borderId="0" xfId="0" applyFont="1" applyAlignment="1" applyProtection="1">
      <alignment horizontal="right" vertical="center"/>
      <protection locked="0"/>
    </xf>
    <xf numFmtId="49" fontId="24" fillId="0" borderId="0" xfId="0" applyNumberFormat="1" applyFont="1">
      <alignment vertical="center"/>
    </xf>
    <xf numFmtId="0" fontId="24" fillId="0" borderId="0" xfId="0" applyFont="1" applyAlignment="1" applyProtection="1">
      <alignment horizontal="left" vertical="center"/>
      <protection locked="0"/>
    </xf>
    <xf numFmtId="0" fontId="24" fillId="0" borderId="60" xfId="0" applyFont="1" applyBorder="1" applyAlignment="1" applyProtection="1">
      <alignment horizontal="left" vertical="center"/>
      <protection locked="0"/>
    </xf>
    <xf numFmtId="49" fontId="24" fillId="0" borderId="59" xfId="0" applyNumberFormat="1" applyFont="1" applyBorder="1" applyProtection="1">
      <alignment vertical="center"/>
      <protection locked="0"/>
    </xf>
    <xf numFmtId="49" fontId="24" fillId="0" borderId="0" xfId="0" applyNumberFormat="1" applyFont="1" applyAlignment="1">
      <alignment horizontal="left" vertical="center"/>
    </xf>
    <xf numFmtId="49" fontId="24" fillId="0" borderId="0" xfId="0" applyNumberFormat="1" applyFont="1" applyAlignment="1">
      <alignment horizontal="center" vertical="center" shrinkToFit="1"/>
    </xf>
    <xf numFmtId="0" fontId="22" fillId="0" borderId="0" xfId="0" applyFont="1" applyAlignment="1">
      <alignment vertical="top"/>
    </xf>
    <xf numFmtId="0" fontId="24" fillId="0" borderId="5" xfId="0" applyFont="1" applyBorder="1" applyAlignment="1" applyProtection="1">
      <alignment horizontal="left" vertical="center"/>
      <protection locked="0"/>
    </xf>
    <xf numFmtId="0" fontId="24" fillId="0" borderId="27" xfId="0" applyFont="1" applyBorder="1" applyAlignment="1" applyProtection="1">
      <alignment horizontal="left" vertical="center"/>
      <protection locked="0"/>
    </xf>
    <xf numFmtId="49" fontId="24" fillId="0" borderId="27" xfId="0" applyNumberFormat="1" applyFont="1" applyBorder="1" applyAlignment="1" applyProtection="1">
      <alignment horizontal="center" vertical="center"/>
      <protection locked="0"/>
    </xf>
    <xf numFmtId="0" fontId="24" fillId="0" borderId="27" xfId="0" applyFont="1" applyBorder="1" applyProtection="1">
      <alignment vertical="center"/>
      <protection locked="0"/>
    </xf>
    <xf numFmtId="0" fontId="24" fillId="0" borderId="4" xfId="0" applyFont="1" applyBorder="1" applyProtection="1">
      <alignment vertical="center"/>
      <protection locked="0"/>
    </xf>
    <xf numFmtId="0" fontId="28" fillId="0" borderId="0" xfId="0" applyFont="1" applyAlignment="1" applyProtection="1">
      <alignment horizontal="left" vertical="center"/>
      <protection locked="0"/>
    </xf>
    <xf numFmtId="0" fontId="59" fillId="0" borderId="0" xfId="0" applyFont="1" applyAlignment="1" applyProtection="1">
      <alignment horizontal="left" vertical="center"/>
      <protection locked="0"/>
    </xf>
    <xf numFmtId="0" fontId="24" fillId="0" borderId="0" xfId="0" applyFont="1" applyAlignment="1" applyProtection="1">
      <alignment horizontal="center" vertical="center" wrapText="1"/>
      <protection locked="0"/>
    </xf>
    <xf numFmtId="0" fontId="27" fillId="0" borderId="0" xfId="0" applyFont="1" applyAlignment="1" applyProtection="1">
      <alignment horizontal="center" vertical="center"/>
      <protection locked="0"/>
    </xf>
    <xf numFmtId="0" fontId="24" fillId="6" borderId="32" xfId="0" applyFont="1" applyFill="1" applyBorder="1" applyAlignment="1" applyProtection="1">
      <alignment horizontal="center" vertical="center"/>
      <protection locked="0"/>
    </xf>
    <xf numFmtId="0" fontId="23" fillId="0" borderId="62" xfId="0" applyFont="1" applyBorder="1" applyAlignment="1" applyProtection="1">
      <alignment horizontal="center" vertical="center" wrapText="1"/>
      <protection locked="0"/>
    </xf>
    <xf numFmtId="0" fontId="23" fillId="0" borderId="35" xfId="0" applyFont="1" applyBorder="1" applyAlignment="1" applyProtection="1">
      <alignment horizontal="center" vertical="center"/>
      <protection locked="0"/>
    </xf>
    <xf numFmtId="0" fontId="23" fillId="0" borderId="35" xfId="0" applyFont="1" applyBorder="1" applyAlignment="1" applyProtection="1">
      <alignment horizontal="center" vertical="center" wrapText="1"/>
      <protection locked="0"/>
    </xf>
    <xf numFmtId="0" fontId="23" fillId="0" borderId="61" xfId="0" applyFont="1" applyBorder="1" applyAlignment="1" applyProtection="1">
      <alignment horizontal="center" vertical="center"/>
      <protection locked="0"/>
    </xf>
    <xf numFmtId="183" fontId="23" fillId="0" borderId="35" xfId="0" applyNumberFormat="1" applyFont="1" applyBorder="1" applyAlignment="1" applyProtection="1">
      <alignment horizontal="center" vertical="center"/>
      <protection locked="0"/>
    </xf>
    <xf numFmtId="183" fontId="23" fillId="0" borderId="62" xfId="0" applyNumberFormat="1" applyFont="1" applyBorder="1" applyAlignment="1" applyProtection="1">
      <alignment horizontal="center" vertical="center"/>
      <protection locked="0"/>
    </xf>
    <xf numFmtId="183" fontId="23" fillId="0" borderId="63" xfId="0" applyNumberFormat="1" applyFont="1" applyBorder="1" applyAlignment="1" applyProtection="1">
      <alignment horizontal="center" vertical="center"/>
      <protection locked="0"/>
    </xf>
    <xf numFmtId="183" fontId="23" fillId="0" borderId="64" xfId="0" applyNumberFormat="1" applyFont="1" applyBorder="1" applyAlignment="1" applyProtection="1">
      <alignment horizontal="center" vertical="center"/>
      <protection locked="0"/>
    </xf>
    <xf numFmtId="0" fontId="23" fillId="0" borderId="43" xfId="0" applyFont="1" applyBorder="1" applyAlignment="1" applyProtection="1">
      <alignment horizontal="center" vertical="center"/>
      <protection locked="0"/>
    </xf>
    <xf numFmtId="183" fontId="23" fillId="0" borderId="65" xfId="0" applyNumberFormat="1" applyFont="1" applyBorder="1" applyAlignment="1" applyProtection="1">
      <alignment horizontal="center" vertical="center"/>
      <protection locked="0"/>
    </xf>
    <xf numFmtId="0" fontId="23" fillId="0" borderId="66" xfId="0" applyFont="1" applyBorder="1" applyAlignment="1" applyProtection="1">
      <alignment horizontal="center" vertical="center"/>
      <protection locked="0"/>
    </xf>
    <xf numFmtId="183" fontId="23" fillId="0" borderId="43" xfId="0" applyNumberFormat="1" applyFont="1" applyBorder="1" applyAlignment="1" applyProtection="1">
      <alignment horizontal="center" vertical="center"/>
      <protection locked="0"/>
    </xf>
    <xf numFmtId="0" fontId="61" fillId="5" borderId="67" xfId="0" applyFont="1" applyFill="1" applyBorder="1" applyAlignment="1" applyProtection="1">
      <alignment horizontal="center" vertical="center"/>
      <protection locked="0"/>
    </xf>
    <xf numFmtId="0" fontId="24" fillId="6" borderId="33" xfId="0" applyFont="1" applyFill="1" applyBorder="1" applyAlignment="1" applyProtection="1">
      <alignment horizontal="center" vertical="center"/>
      <protection locked="0"/>
    </xf>
    <xf numFmtId="0" fontId="23" fillId="0" borderId="73" xfId="0" applyFont="1" applyBorder="1" applyAlignment="1" applyProtection="1">
      <alignment horizontal="center" vertical="center" wrapText="1"/>
      <protection locked="0"/>
    </xf>
    <xf numFmtId="0" fontId="23" fillId="0" borderId="44" xfId="0" applyFont="1" applyBorder="1" applyAlignment="1" applyProtection="1">
      <alignment horizontal="center" vertical="center"/>
      <protection locked="0"/>
    </xf>
    <xf numFmtId="0" fontId="23" fillId="0" borderId="44"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protection locked="0"/>
    </xf>
    <xf numFmtId="183" fontId="23" fillId="0" borderId="44" xfId="0" applyNumberFormat="1" applyFont="1" applyBorder="1" applyAlignment="1" applyProtection="1">
      <alignment horizontal="center" vertical="center"/>
      <protection locked="0"/>
    </xf>
    <xf numFmtId="183" fontId="23" fillId="0" borderId="73" xfId="0" applyNumberFormat="1" applyFont="1" applyBorder="1" applyAlignment="1" applyProtection="1">
      <alignment horizontal="center" vertical="center"/>
      <protection locked="0"/>
    </xf>
    <xf numFmtId="183" fontId="23" fillId="0" borderId="74" xfId="0" applyNumberFormat="1" applyFont="1" applyBorder="1" applyAlignment="1" applyProtection="1">
      <alignment horizontal="center" vertical="center"/>
      <protection locked="0"/>
    </xf>
    <xf numFmtId="183" fontId="23" fillId="0" borderId="75" xfId="0" applyNumberFormat="1" applyFont="1" applyBorder="1" applyAlignment="1" applyProtection="1">
      <alignment horizontal="center" vertical="center"/>
      <protection locked="0"/>
    </xf>
    <xf numFmtId="0" fontId="23" fillId="0" borderId="68" xfId="0" applyFont="1" applyBorder="1" applyAlignment="1" applyProtection="1">
      <alignment horizontal="center" vertical="center"/>
      <protection locked="0"/>
    </xf>
    <xf numFmtId="183" fontId="23" fillId="0" borderId="76" xfId="0" applyNumberFormat="1" applyFont="1" applyBorder="1" applyAlignment="1" applyProtection="1">
      <alignment horizontal="center" vertical="center"/>
      <protection locked="0"/>
    </xf>
    <xf numFmtId="0" fontId="23" fillId="0" borderId="77" xfId="0" applyFont="1" applyBorder="1" applyAlignment="1" applyProtection="1">
      <alignment horizontal="center" vertical="center"/>
      <protection locked="0"/>
    </xf>
    <xf numFmtId="0" fontId="23" fillId="0" borderId="67" xfId="0" applyFont="1" applyBorder="1" applyAlignment="1" applyProtection="1">
      <alignment horizontal="center" vertical="center"/>
      <protection locked="0"/>
    </xf>
    <xf numFmtId="183" fontId="23" fillId="0" borderId="68" xfId="0" applyNumberFormat="1" applyFont="1" applyBorder="1" applyAlignment="1" applyProtection="1">
      <alignment horizontal="center" vertical="center"/>
      <protection locked="0"/>
    </xf>
    <xf numFmtId="0" fontId="23" fillId="0" borderId="76" xfId="0" applyFont="1" applyBorder="1" applyAlignment="1" applyProtection="1">
      <alignment horizontal="center" vertical="center"/>
      <protection locked="0"/>
    </xf>
    <xf numFmtId="0" fontId="23" fillId="0" borderId="67" xfId="0" applyFont="1" applyBorder="1" applyAlignment="1" applyProtection="1">
      <alignment horizontal="center" vertical="center" wrapText="1"/>
      <protection locked="0"/>
    </xf>
    <xf numFmtId="183" fontId="23" fillId="0" borderId="67" xfId="0" applyNumberFormat="1" applyFont="1" applyBorder="1" applyAlignment="1" applyProtection="1">
      <alignment horizontal="center" vertical="center"/>
      <protection locked="0"/>
    </xf>
    <xf numFmtId="0" fontId="62" fillId="0" borderId="27" xfId="0" applyFont="1" applyBorder="1" applyAlignment="1" applyProtection="1">
      <alignment horizontal="center" vertical="center" wrapText="1"/>
      <protection locked="0"/>
    </xf>
    <xf numFmtId="0" fontId="24" fillId="6" borderId="33" xfId="0" applyFont="1" applyFill="1" applyBorder="1" applyAlignment="1" applyProtection="1">
      <alignment horizontal="center" vertical="center" shrinkToFit="1"/>
      <protection locked="0"/>
    </xf>
    <xf numFmtId="0" fontId="23" fillId="0" borderId="138"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protection locked="0"/>
    </xf>
    <xf numFmtId="183" fontId="23" fillId="0" borderId="138" xfId="0" applyNumberFormat="1" applyFont="1" applyBorder="1" applyAlignment="1" applyProtection="1">
      <alignment horizontal="center" vertical="center"/>
      <protection locked="0"/>
    </xf>
    <xf numFmtId="183" fontId="23" fillId="0" borderId="139" xfId="0" applyNumberFormat="1" applyFont="1" applyBorder="1" applyAlignment="1" applyProtection="1">
      <alignment horizontal="center" vertical="center"/>
      <protection locked="0"/>
    </xf>
    <xf numFmtId="183" fontId="23" fillId="0" borderId="21" xfId="0" applyNumberFormat="1" applyFont="1" applyBorder="1" applyAlignment="1" applyProtection="1">
      <alignment horizontal="center" vertical="center"/>
      <protection locked="0"/>
    </xf>
    <xf numFmtId="0" fontId="23" fillId="0" borderId="140" xfId="0" applyFont="1" applyBorder="1" applyAlignment="1" applyProtection="1">
      <alignment horizontal="center" vertical="center"/>
      <protection locked="0"/>
    </xf>
    <xf numFmtId="183" fontId="23" fillId="0" borderId="141" xfId="0" applyNumberFormat="1" applyFont="1" applyBorder="1" applyAlignment="1" applyProtection="1">
      <alignment horizontal="center" vertical="center"/>
      <protection locked="0"/>
    </xf>
    <xf numFmtId="0" fontId="23" fillId="0" borderId="142" xfId="0" applyFont="1" applyBorder="1" applyAlignment="1" applyProtection="1">
      <alignment horizontal="center" vertical="center"/>
      <protection locked="0"/>
    </xf>
    <xf numFmtId="183" fontId="23" fillId="0" borderId="140" xfId="0" applyNumberFormat="1" applyFont="1" applyBorder="1" applyAlignment="1" applyProtection="1">
      <alignment horizontal="center" vertical="center"/>
      <protection locked="0"/>
    </xf>
    <xf numFmtId="0" fontId="23" fillId="0" borderId="141" xfId="0" applyFont="1" applyBorder="1" applyAlignment="1" applyProtection="1">
      <alignment horizontal="center" vertical="center"/>
      <protection locked="0"/>
    </xf>
    <xf numFmtId="0" fontId="23" fillId="13" borderId="0" xfId="0" applyFont="1" applyFill="1" applyAlignment="1" applyProtection="1">
      <alignment horizontal="center" vertical="center"/>
      <protection locked="0" hidden="1"/>
    </xf>
    <xf numFmtId="0" fontId="61" fillId="13" borderId="73" xfId="0" applyFont="1" applyFill="1" applyBorder="1" applyAlignment="1" applyProtection="1">
      <alignment horizontal="center" vertical="center"/>
      <protection locked="0" hidden="1"/>
    </xf>
    <xf numFmtId="0" fontId="61" fillId="13" borderId="27" xfId="0" applyFont="1" applyFill="1" applyBorder="1" applyAlignment="1" applyProtection="1">
      <alignment horizontal="center" vertical="center"/>
      <protection locked="0" hidden="1"/>
    </xf>
    <xf numFmtId="0" fontId="23" fillId="13" borderId="27" xfId="0" applyFont="1" applyFill="1" applyBorder="1" applyAlignment="1" applyProtection="1">
      <alignment horizontal="center" vertical="center" wrapText="1"/>
      <protection locked="0" hidden="1"/>
    </xf>
    <xf numFmtId="0" fontId="23" fillId="13" borderId="27" xfId="0" applyFont="1" applyFill="1" applyBorder="1" applyAlignment="1" applyProtection="1">
      <alignment horizontal="center" vertical="center"/>
      <protection locked="0" hidden="1"/>
    </xf>
    <xf numFmtId="183" fontId="23" fillId="13" borderId="28" xfId="0" applyNumberFormat="1" applyFont="1" applyFill="1" applyBorder="1" applyAlignment="1" applyProtection="1">
      <alignment horizontal="center" vertical="center"/>
      <protection locked="0" hidden="1"/>
    </xf>
    <xf numFmtId="0" fontId="23" fillId="13" borderId="75" xfId="0" applyFont="1" applyFill="1" applyBorder="1" applyAlignment="1" applyProtection="1">
      <alignment horizontal="center" vertical="center"/>
      <protection locked="0" hidden="1"/>
    </xf>
    <xf numFmtId="0" fontId="23" fillId="3" borderId="94" xfId="0" applyFont="1" applyFill="1" applyBorder="1" applyAlignment="1" applyProtection="1">
      <alignment horizontal="center" vertical="center" textRotation="255"/>
      <protection hidden="1"/>
    </xf>
    <xf numFmtId="0" fontId="23" fillId="3" borderId="36" xfId="0" applyFont="1" applyFill="1" applyBorder="1" applyAlignment="1" applyProtection="1">
      <alignment horizontal="center" vertical="center" wrapText="1"/>
      <protection hidden="1"/>
    </xf>
    <xf numFmtId="0" fontId="23" fillId="3" borderId="115" xfId="0" applyFont="1" applyFill="1" applyBorder="1" applyAlignment="1" applyProtection="1">
      <alignment horizontal="center" vertical="center" wrapText="1"/>
      <protection hidden="1"/>
    </xf>
    <xf numFmtId="0" fontId="23" fillId="0" borderId="36" xfId="0" applyFont="1" applyBorder="1" applyAlignment="1" applyProtection="1">
      <alignment horizontal="center" vertical="center" wrapText="1"/>
      <protection hidden="1"/>
    </xf>
    <xf numFmtId="0" fontId="23" fillId="3" borderId="87" xfId="0" applyFont="1" applyFill="1" applyBorder="1" applyAlignment="1" applyProtection="1">
      <alignment horizontal="center" vertical="center" wrapText="1"/>
      <protection hidden="1"/>
    </xf>
    <xf numFmtId="0" fontId="23" fillId="0" borderId="75" xfId="0" applyFont="1" applyBorder="1" applyProtection="1">
      <alignment vertical="center"/>
      <protection hidden="1"/>
    </xf>
    <xf numFmtId="0" fontId="23" fillId="0" borderId="0" xfId="0" applyFont="1" applyProtection="1">
      <alignment vertical="center"/>
      <protection hidden="1"/>
    </xf>
    <xf numFmtId="0" fontId="23" fillId="0" borderId="0" xfId="0" applyFont="1" applyAlignment="1" applyProtection="1">
      <alignment horizontal="center" vertical="center" wrapText="1"/>
      <protection hidden="1"/>
    </xf>
    <xf numFmtId="0" fontId="23" fillId="0" borderId="80" xfId="0" applyFont="1" applyBorder="1" applyAlignment="1" applyProtection="1">
      <alignment vertical="center" textRotation="255"/>
      <protection hidden="1"/>
    </xf>
    <xf numFmtId="0" fontId="23" fillId="0" borderId="8" xfId="0" applyFont="1" applyBorder="1" applyAlignment="1" applyProtection="1">
      <alignment horizontal="center" vertical="center"/>
      <protection hidden="1"/>
    </xf>
    <xf numFmtId="0" fontId="23" fillId="0" borderId="126" xfId="0" applyFont="1" applyBorder="1" applyAlignment="1" applyProtection="1">
      <alignment horizontal="left" vertical="center"/>
      <protection hidden="1"/>
    </xf>
    <xf numFmtId="0" fontId="23" fillId="0" borderId="86" xfId="0" applyFont="1" applyBorder="1" applyAlignment="1" applyProtection="1">
      <alignment horizontal="center" vertical="center"/>
      <protection hidden="1"/>
    </xf>
    <xf numFmtId="49" fontId="23" fillId="0" borderId="85" xfId="0" applyNumberFormat="1" applyFont="1" applyBorder="1" applyAlignment="1" applyProtection="1">
      <alignment vertical="center" wrapText="1"/>
      <protection hidden="1"/>
    </xf>
    <xf numFmtId="0" fontId="23" fillId="10" borderId="39" xfId="0" applyFont="1" applyFill="1" applyBorder="1" applyAlignment="1" applyProtection="1">
      <alignment horizontal="center" vertical="center" wrapText="1"/>
      <protection hidden="1"/>
    </xf>
    <xf numFmtId="0" fontId="23" fillId="0" borderId="8" xfId="0" applyFont="1" applyBorder="1" applyAlignment="1" applyProtection="1">
      <alignment horizontal="right" vertical="center" wrapText="1"/>
      <protection hidden="1"/>
    </xf>
    <xf numFmtId="0" fontId="23" fillId="0" borderId="8" xfId="0" applyFont="1" applyBorder="1" applyAlignment="1" applyProtection="1">
      <alignment horizontal="center" vertical="center" wrapText="1"/>
      <protection hidden="1"/>
    </xf>
    <xf numFmtId="183" fontId="23" fillId="0" borderId="86" xfId="0" applyNumberFormat="1" applyFont="1" applyBorder="1" applyAlignment="1" applyProtection="1">
      <alignment vertical="center" wrapText="1"/>
      <protection hidden="1"/>
    </xf>
    <xf numFmtId="0" fontId="23" fillId="0" borderId="86" xfId="0" applyFont="1" applyBorder="1" applyAlignment="1" applyProtection="1">
      <alignment horizontal="center" vertical="center" wrapText="1"/>
      <protection hidden="1"/>
    </xf>
    <xf numFmtId="0" fontId="23" fillId="0" borderId="126" xfId="0" applyFont="1" applyBorder="1" applyAlignment="1" applyProtection="1">
      <alignment vertical="center" wrapText="1"/>
      <protection hidden="1"/>
    </xf>
    <xf numFmtId="0" fontId="23" fillId="0" borderId="21" xfId="0" applyFont="1" applyBorder="1" applyAlignment="1" applyProtection="1">
      <alignment vertical="center" wrapText="1"/>
      <protection hidden="1"/>
    </xf>
    <xf numFmtId="0" fontId="23" fillId="0" borderId="0" xfId="0" applyFont="1" applyAlignment="1" applyProtection="1">
      <alignment horizontal="center" vertical="center"/>
      <protection hidden="1"/>
    </xf>
    <xf numFmtId="0" fontId="23" fillId="0" borderId="0" xfId="0" applyFont="1" applyAlignment="1" applyProtection="1">
      <alignment vertical="center" textRotation="255"/>
      <protection hidden="1"/>
    </xf>
    <xf numFmtId="0" fontId="23" fillId="0" borderId="87" xfId="0" applyFont="1" applyBorder="1" applyAlignment="1" applyProtection="1">
      <alignment horizontal="center" vertical="center" wrapText="1"/>
      <protection hidden="1"/>
    </xf>
    <xf numFmtId="0" fontId="23" fillId="0" borderId="88" xfId="0" applyFont="1" applyBorder="1" applyAlignment="1" applyProtection="1">
      <alignment horizontal="left" vertical="center"/>
      <protection hidden="1"/>
    </xf>
    <xf numFmtId="0" fontId="23" fillId="0" borderId="107" xfId="0" applyFont="1" applyBorder="1" applyAlignment="1" applyProtection="1">
      <alignment horizontal="center" vertical="center"/>
      <protection hidden="1"/>
    </xf>
    <xf numFmtId="49" fontId="23" fillId="0" borderId="28" xfId="0" applyNumberFormat="1" applyFont="1" applyBorder="1" applyAlignment="1" applyProtection="1">
      <alignment horizontal="left" vertical="center" wrapText="1"/>
      <protection hidden="1"/>
    </xf>
    <xf numFmtId="0" fontId="23" fillId="0" borderId="21" xfId="0" applyFont="1" applyBorder="1" applyAlignment="1" applyProtection="1">
      <alignment horizontal="center" vertical="center"/>
      <protection hidden="1"/>
    </xf>
    <xf numFmtId="49" fontId="23" fillId="0" borderId="28" xfId="0" applyNumberFormat="1" applyFont="1" applyBorder="1" applyAlignment="1" applyProtection="1">
      <alignment vertical="center" wrapText="1"/>
      <protection hidden="1"/>
    </xf>
    <xf numFmtId="0" fontId="23" fillId="0" borderId="85" xfId="0" applyFont="1" applyBorder="1" applyAlignment="1" applyProtection="1">
      <alignment horizontal="left" vertical="center" wrapText="1"/>
      <protection hidden="1"/>
    </xf>
    <xf numFmtId="0" fontId="23" fillId="0" borderId="85" xfId="0" applyFont="1" applyBorder="1" applyProtection="1">
      <alignment vertical="center"/>
      <protection hidden="1"/>
    </xf>
    <xf numFmtId="0" fontId="23" fillId="0" borderId="86" xfId="0" applyFont="1" applyBorder="1" applyAlignment="1" applyProtection="1">
      <alignment vertical="center" wrapText="1"/>
      <protection hidden="1"/>
    </xf>
    <xf numFmtId="0" fontId="23" fillId="0" borderId="44" xfId="0" applyFont="1" applyBorder="1" applyProtection="1">
      <alignment vertical="center"/>
      <protection hidden="1"/>
    </xf>
    <xf numFmtId="0" fontId="23" fillId="0" borderId="138" xfId="0" applyFont="1" applyBorder="1" applyAlignment="1" applyProtection="1">
      <alignment vertical="center" wrapText="1"/>
      <protection hidden="1"/>
    </xf>
    <xf numFmtId="0" fontId="23" fillId="0" borderId="81" xfId="0" applyFont="1" applyBorder="1" applyAlignment="1" applyProtection="1">
      <alignment vertical="center" wrapText="1"/>
      <protection hidden="1"/>
    </xf>
    <xf numFmtId="182" fontId="23" fillId="0" borderId="24" xfId="0" applyNumberFormat="1" applyFont="1" applyBorder="1" applyAlignment="1" applyProtection="1">
      <alignment horizontal="center" vertical="center"/>
      <protection hidden="1"/>
    </xf>
    <xf numFmtId="177" fontId="23" fillId="0" borderId="24" xfId="0" applyNumberFormat="1" applyFont="1" applyBorder="1" applyAlignment="1" applyProtection="1">
      <alignment horizontal="center" vertical="center" shrinkToFit="1"/>
      <protection hidden="1"/>
    </xf>
    <xf numFmtId="0" fontId="23" fillId="0" borderId="124" xfId="0" applyFont="1" applyBorder="1" applyProtection="1">
      <alignment vertical="center"/>
      <protection hidden="1"/>
    </xf>
    <xf numFmtId="49" fontId="23" fillId="0" borderId="0" xfId="0" applyNumberFormat="1" applyFont="1" applyProtection="1">
      <alignment vertical="center"/>
      <protection hidden="1"/>
    </xf>
    <xf numFmtId="49" fontId="23" fillId="0" borderId="0" xfId="0" applyNumberFormat="1" applyFont="1" applyAlignment="1" applyProtection="1">
      <alignment horizontal="left" vertical="center" wrapText="1"/>
      <protection hidden="1"/>
    </xf>
    <xf numFmtId="49" fontId="23" fillId="0" borderId="138" xfId="0" applyNumberFormat="1" applyFont="1" applyBorder="1" applyAlignment="1" applyProtection="1">
      <alignment horizontal="left" vertical="center" wrapText="1"/>
      <protection hidden="1"/>
    </xf>
    <xf numFmtId="49" fontId="23" fillId="0" borderId="88" xfId="0" applyNumberFormat="1" applyFont="1" applyBorder="1" applyAlignment="1" applyProtection="1">
      <alignment vertical="center" wrapText="1"/>
      <protection hidden="1"/>
    </xf>
    <xf numFmtId="0" fontId="23" fillId="0" borderId="24" xfId="0" applyFont="1" applyBorder="1" applyAlignment="1" applyProtection="1">
      <alignment horizontal="center" vertical="center"/>
      <protection hidden="1"/>
    </xf>
    <xf numFmtId="0" fontId="23" fillId="0" borderId="89" xfId="0" applyFont="1" applyBorder="1" applyAlignment="1" applyProtection="1">
      <alignment vertical="center" wrapText="1"/>
      <protection hidden="1"/>
    </xf>
    <xf numFmtId="0" fontId="23" fillId="0" borderId="90" xfId="0" applyFont="1" applyBorder="1" applyAlignment="1" applyProtection="1">
      <alignment vertical="center" wrapText="1"/>
      <protection hidden="1"/>
    </xf>
    <xf numFmtId="0" fontId="23" fillId="0" borderId="91" xfId="0" applyFont="1" applyBorder="1" applyAlignment="1" applyProtection="1">
      <alignment vertical="center" wrapText="1"/>
      <protection hidden="1"/>
    </xf>
    <xf numFmtId="0" fontId="23" fillId="0" borderId="36" xfId="0" applyFont="1" applyBorder="1" applyAlignment="1" applyProtection="1">
      <alignment vertical="center" wrapText="1"/>
      <protection hidden="1"/>
    </xf>
    <xf numFmtId="0" fontId="23" fillId="0" borderId="28" xfId="0" applyFont="1" applyBorder="1" applyAlignment="1" applyProtection="1">
      <alignment horizontal="left" vertical="center" wrapText="1"/>
      <protection hidden="1"/>
    </xf>
    <xf numFmtId="0" fontId="23" fillId="0" borderId="28" xfId="0" applyFont="1" applyBorder="1" applyProtection="1">
      <alignment vertical="center"/>
      <protection hidden="1"/>
    </xf>
    <xf numFmtId="0" fontId="23" fillId="0" borderId="14" xfId="0" applyFont="1" applyBorder="1" applyAlignment="1" applyProtection="1">
      <alignment vertical="center" wrapText="1"/>
      <protection hidden="1"/>
    </xf>
    <xf numFmtId="0" fontId="23" fillId="0" borderId="80" xfId="0" applyFont="1" applyBorder="1" applyProtection="1">
      <alignment vertical="center"/>
      <protection hidden="1"/>
    </xf>
    <xf numFmtId="0" fontId="23" fillId="0" borderId="0" xfId="0" applyFont="1" applyAlignment="1" applyProtection="1">
      <alignment vertical="center" wrapText="1"/>
      <protection hidden="1"/>
    </xf>
    <xf numFmtId="0" fontId="23" fillId="0" borderId="39" xfId="0" applyFont="1" applyBorder="1" applyAlignment="1" applyProtection="1">
      <alignment vertical="center" wrapText="1"/>
      <protection hidden="1"/>
    </xf>
    <xf numFmtId="0" fontId="23" fillId="0" borderId="95" xfId="0" applyFont="1" applyBorder="1" applyAlignment="1" applyProtection="1">
      <alignment vertical="center" wrapText="1"/>
      <protection hidden="1"/>
    </xf>
    <xf numFmtId="0" fontId="23" fillId="0" borderId="143" xfId="0" applyFont="1" applyBorder="1" applyProtection="1">
      <alignment vertical="center"/>
      <protection hidden="1"/>
    </xf>
    <xf numFmtId="181" fontId="23" fillId="0" borderId="95" xfId="0" applyNumberFormat="1" applyFont="1" applyBorder="1" applyProtection="1">
      <alignment vertical="center"/>
      <protection hidden="1"/>
    </xf>
    <xf numFmtId="0" fontId="23" fillId="0" borderId="22" xfId="0" applyFont="1" applyBorder="1" applyProtection="1">
      <alignment vertical="center"/>
      <protection hidden="1"/>
    </xf>
    <xf numFmtId="49" fontId="23" fillId="0" borderId="0" xfId="0" applyNumberFormat="1" applyFont="1" applyAlignment="1" applyProtection="1">
      <alignment vertical="center" wrapText="1"/>
      <protection hidden="1"/>
    </xf>
    <xf numFmtId="0" fontId="23" fillId="0" borderId="39" xfId="0" applyFont="1" applyBorder="1" applyProtection="1">
      <alignment vertical="center"/>
      <protection hidden="1"/>
    </xf>
    <xf numFmtId="0" fontId="23" fillId="0" borderId="58" xfId="0" applyFont="1" applyBorder="1" applyAlignment="1" applyProtection="1">
      <alignment horizontal="left" vertical="center" wrapText="1"/>
      <protection hidden="1"/>
    </xf>
    <xf numFmtId="0" fontId="23" fillId="0" borderId="58" xfId="0" applyFont="1" applyBorder="1" applyProtection="1">
      <alignment vertical="center"/>
      <protection hidden="1"/>
    </xf>
    <xf numFmtId="0" fontId="23" fillId="0" borderId="124" xfId="0" applyFont="1" applyBorder="1" applyAlignment="1" applyProtection="1">
      <alignment vertical="center" wrapText="1"/>
      <protection hidden="1"/>
    </xf>
    <xf numFmtId="177" fontId="23" fillId="0" borderId="87" xfId="0" applyNumberFormat="1" applyFont="1" applyBorder="1" applyAlignment="1" applyProtection="1">
      <alignment horizontal="right" vertical="center"/>
      <protection hidden="1"/>
    </xf>
    <xf numFmtId="0" fontId="23" fillId="0" borderId="88" xfId="0" applyFont="1" applyBorder="1" applyAlignment="1" applyProtection="1">
      <alignment horizontal="center" vertical="center" wrapText="1"/>
      <protection hidden="1"/>
    </xf>
    <xf numFmtId="0" fontId="23" fillId="0" borderId="143" xfId="0" applyFont="1" applyBorder="1" applyAlignment="1" applyProtection="1">
      <alignment vertical="center" wrapText="1"/>
      <protection hidden="1"/>
    </xf>
    <xf numFmtId="186" fontId="23" fillId="0" borderId="95" xfId="0" applyNumberFormat="1" applyFont="1" applyBorder="1" applyProtection="1">
      <alignment vertical="center"/>
      <protection hidden="1"/>
    </xf>
    <xf numFmtId="0" fontId="23" fillId="0" borderId="92" xfId="0" applyFont="1" applyBorder="1" applyProtection="1">
      <alignment vertical="center"/>
      <protection hidden="1"/>
    </xf>
    <xf numFmtId="49" fontId="23" fillId="3" borderId="92" xfId="0" applyNumberFormat="1" applyFont="1" applyFill="1" applyBorder="1" applyAlignment="1" applyProtection="1">
      <alignment horizontal="center" vertical="center" wrapText="1"/>
      <protection hidden="1"/>
    </xf>
    <xf numFmtId="49" fontId="23" fillId="3" borderId="93" xfId="0" applyNumberFormat="1" applyFont="1" applyFill="1" applyBorder="1" applyAlignment="1" applyProtection="1">
      <alignment horizontal="center" vertical="center" wrapText="1"/>
      <protection hidden="1"/>
    </xf>
    <xf numFmtId="49" fontId="23" fillId="4" borderId="92" xfId="0" applyNumberFormat="1" applyFont="1" applyFill="1" applyBorder="1" applyAlignment="1" applyProtection="1">
      <alignment horizontal="center" vertical="center" wrapText="1"/>
      <protection hidden="1"/>
    </xf>
    <xf numFmtId="49" fontId="23" fillId="4" borderId="93" xfId="0" applyNumberFormat="1" applyFont="1" applyFill="1" applyBorder="1" applyAlignment="1" applyProtection="1">
      <alignment horizontal="center" vertical="center" wrapText="1"/>
      <protection hidden="1"/>
    </xf>
    <xf numFmtId="0" fontId="23" fillId="0" borderId="114" xfId="0" applyFont="1" applyBorder="1" applyProtection="1">
      <alignment vertical="center"/>
      <protection hidden="1"/>
    </xf>
    <xf numFmtId="0" fontId="23" fillId="0" borderId="123" xfId="0" applyFont="1" applyBorder="1" applyProtection="1">
      <alignment vertical="center"/>
      <protection hidden="1"/>
    </xf>
    <xf numFmtId="0" fontId="23" fillId="4" borderId="1" xfId="0" applyFont="1" applyFill="1" applyBorder="1" applyAlignment="1" applyProtection="1">
      <alignment horizontal="center" vertical="center"/>
      <protection hidden="1"/>
    </xf>
    <xf numFmtId="0" fontId="23" fillId="0" borderId="1" xfId="0" applyFont="1" applyBorder="1" applyProtection="1">
      <alignment vertical="center"/>
      <protection hidden="1"/>
    </xf>
    <xf numFmtId="0" fontId="23" fillId="0" borderId="19" xfId="0" applyFont="1" applyBorder="1" applyProtection="1">
      <alignment vertical="center"/>
      <protection hidden="1"/>
    </xf>
    <xf numFmtId="0" fontId="23" fillId="3" borderId="60" xfId="0" applyFont="1" applyFill="1" applyBorder="1" applyAlignment="1" applyProtection="1">
      <alignment horizontal="center" vertical="center"/>
      <protection hidden="1"/>
    </xf>
    <xf numFmtId="0" fontId="23" fillId="0" borderId="26" xfId="0" applyFont="1" applyBorder="1" applyProtection="1">
      <alignment vertical="center"/>
      <protection hidden="1"/>
    </xf>
    <xf numFmtId="0" fontId="23" fillId="0" borderId="26" xfId="0" applyFont="1" applyBorder="1" applyAlignment="1" applyProtection="1">
      <alignment vertical="center" wrapText="1"/>
      <protection hidden="1"/>
    </xf>
    <xf numFmtId="0" fontId="23" fillId="0" borderId="83" xfId="0" applyFont="1" applyBorder="1" applyProtection="1">
      <alignment vertical="center"/>
      <protection hidden="1"/>
    </xf>
    <xf numFmtId="0" fontId="23" fillId="3" borderId="110" xfId="0" applyFont="1" applyFill="1" applyBorder="1" applyProtection="1">
      <alignment vertical="center"/>
      <protection hidden="1"/>
    </xf>
    <xf numFmtId="0" fontId="23" fillId="3" borderId="12" xfId="0" applyFont="1" applyFill="1" applyBorder="1" applyProtection="1">
      <alignment vertical="center"/>
      <protection hidden="1"/>
    </xf>
    <xf numFmtId="0" fontId="23" fillId="4" borderId="92" xfId="0" applyFont="1" applyFill="1" applyBorder="1" applyProtection="1">
      <alignment vertical="center"/>
      <protection hidden="1"/>
    </xf>
    <xf numFmtId="0" fontId="23" fillId="4" borderId="93" xfId="0" applyFont="1" applyFill="1" applyBorder="1" applyProtection="1">
      <alignment vertical="center"/>
      <protection hidden="1"/>
    </xf>
    <xf numFmtId="49" fontId="23" fillId="4" borderId="82" xfId="0" applyNumberFormat="1" applyFont="1" applyFill="1" applyBorder="1" applyAlignment="1" applyProtection="1">
      <alignment horizontal="center" vertical="center" wrapText="1"/>
      <protection hidden="1"/>
    </xf>
    <xf numFmtId="0" fontId="24" fillId="0" borderId="0" xfId="0" applyFont="1" applyAlignment="1" applyProtection="1">
      <alignment vertical="top" wrapText="1" shrinkToFit="1"/>
      <protection hidden="1"/>
    </xf>
    <xf numFmtId="0" fontId="23" fillId="3" borderId="88" xfId="0" applyFont="1" applyFill="1" applyBorder="1" applyProtection="1">
      <alignment vertical="center"/>
      <protection hidden="1"/>
    </xf>
    <xf numFmtId="0" fontId="23" fillId="3" borderId="123" xfId="0" applyFont="1" applyFill="1" applyBorder="1" applyProtection="1">
      <alignment vertical="center"/>
      <protection hidden="1"/>
    </xf>
    <xf numFmtId="0" fontId="23" fillId="0" borderId="117" xfId="0" applyFont="1" applyBorder="1" applyProtection="1">
      <alignment vertical="center"/>
      <protection hidden="1"/>
    </xf>
    <xf numFmtId="0" fontId="23" fillId="0" borderId="107" xfId="0" applyFont="1" applyBorder="1" applyProtection="1">
      <alignment vertical="center"/>
      <protection hidden="1"/>
    </xf>
    <xf numFmtId="0" fontId="24" fillId="0" borderId="0" xfId="0" applyFont="1" applyAlignment="1" applyProtection="1">
      <alignment horizontal="center" vertical="center"/>
      <protection hidden="1"/>
    </xf>
    <xf numFmtId="183" fontId="24" fillId="0" borderId="0" xfId="0" applyNumberFormat="1" applyFont="1" applyAlignment="1" applyProtection="1">
      <alignment horizontal="right" vertical="center"/>
      <protection hidden="1"/>
    </xf>
    <xf numFmtId="49" fontId="24" fillId="0" borderId="0" xfId="0" applyNumberFormat="1" applyFont="1" applyProtection="1">
      <alignment vertical="center"/>
      <protection locked="0" hidden="1"/>
    </xf>
    <xf numFmtId="0" fontId="10" fillId="0" borderId="0" xfId="0" applyFont="1" applyAlignment="1">
      <alignment horizontal="left" vertical="center" indent="5"/>
    </xf>
    <xf numFmtId="183" fontId="23" fillId="0" borderId="45" xfId="0" applyNumberFormat="1" applyFont="1" applyBorder="1" applyAlignment="1" applyProtection="1">
      <alignment horizontal="center" vertical="center"/>
      <protection locked="0"/>
    </xf>
    <xf numFmtId="0" fontId="15" fillId="4" borderId="116" xfId="0" applyFont="1" applyFill="1" applyBorder="1" applyAlignment="1">
      <alignment horizontal="center" vertical="center" wrapText="1"/>
    </xf>
    <xf numFmtId="187" fontId="24" fillId="13" borderId="27" xfId="0" applyNumberFormat="1" applyFont="1" applyFill="1" applyBorder="1" applyAlignment="1" applyProtection="1">
      <alignment horizontal="right" vertical="center"/>
      <protection locked="0"/>
    </xf>
    <xf numFmtId="0" fontId="25" fillId="0" borderId="3" xfId="0" applyFont="1" applyBorder="1" applyAlignment="1">
      <alignment horizontal="center" vertical="center" wrapText="1"/>
    </xf>
    <xf numFmtId="0" fontId="25" fillId="0" borderId="0" xfId="0" applyFont="1" applyAlignment="1">
      <alignment horizontal="center" vertical="center" wrapText="1"/>
    </xf>
    <xf numFmtId="0" fontId="25" fillId="0" borderId="0" xfId="0" applyFont="1">
      <alignment vertical="center"/>
    </xf>
    <xf numFmtId="188" fontId="28" fillId="0" borderId="20" xfId="0" applyNumberFormat="1" applyFont="1" applyBorder="1">
      <alignment vertical="center"/>
    </xf>
    <xf numFmtId="0" fontId="63" fillId="0" borderId="0" xfId="0" applyFont="1" applyProtection="1">
      <alignment vertical="center"/>
      <protection locked="0"/>
    </xf>
    <xf numFmtId="0" fontId="64" fillId="0" borderId="0" xfId="0" applyFont="1">
      <alignment vertical="center"/>
    </xf>
    <xf numFmtId="0" fontId="23" fillId="0" borderId="0" xfId="0" applyFont="1" applyAlignment="1" applyProtection="1">
      <alignment horizontal="center" vertical="center" wrapText="1"/>
      <protection locked="0"/>
    </xf>
    <xf numFmtId="0" fontId="65" fillId="0" borderId="0" xfId="2" applyFont="1" applyAlignment="1" applyProtection="1">
      <alignment vertical="center"/>
      <protection locked="0"/>
    </xf>
    <xf numFmtId="0" fontId="65" fillId="0" borderId="0" xfId="4" applyFont="1" applyAlignment="1" applyProtection="1">
      <alignment horizontal="center" vertical="center"/>
      <protection locked="0"/>
    </xf>
    <xf numFmtId="0" fontId="65" fillId="0" borderId="0" xfId="0" applyFont="1">
      <alignment vertical="center"/>
    </xf>
    <xf numFmtId="49" fontId="24" fillId="0" borderId="59" xfId="0" applyNumberFormat="1" applyFont="1" applyBorder="1">
      <alignment vertical="center"/>
    </xf>
    <xf numFmtId="0" fontId="24" fillId="0" borderId="0" xfId="0" applyFont="1" applyAlignment="1" applyProtection="1">
      <protection locked="0"/>
    </xf>
    <xf numFmtId="0" fontId="30" fillId="16" borderId="80" xfId="7" applyFont="1" applyFill="1" applyBorder="1" applyAlignment="1">
      <alignment horizontal="left" vertical="center"/>
    </xf>
    <xf numFmtId="0" fontId="35" fillId="16" borderId="80" xfId="7" applyFont="1" applyFill="1" applyBorder="1" applyAlignment="1">
      <alignment horizontal="right" vertical="center" wrapText="1"/>
    </xf>
    <xf numFmtId="0" fontId="23" fillId="4" borderId="3" xfId="7" applyFont="1" applyFill="1" applyBorder="1" applyAlignment="1">
      <alignment vertical="center" wrapText="1"/>
    </xf>
    <xf numFmtId="0" fontId="23" fillId="4" borderId="117" xfId="7" applyFont="1" applyFill="1" applyBorder="1" applyAlignment="1">
      <alignment vertical="center" wrapText="1"/>
    </xf>
    <xf numFmtId="0" fontId="30" fillId="3" borderId="60" xfId="7" applyFont="1" applyFill="1" applyBorder="1" applyAlignment="1">
      <alignment horizontal="left" vertical="center"/>
    </xf>
    <xf numFmtId="0" fontId="23" fillId="4" borderId="5" xfId="7" applyFont="1" applyFill="1" applyBorder="1" applyAlignment="1">
      <alignment horizontal="left" vertical="center"/>
    </xf>
    <xf numFmtId="0" fontId="23" fillId="4" borderId="3" xfId="7" applyFont="1" applyFill="1" applyBorder="1" applyAlignment="1">
      <alignment horizontal="left" vertical="center"/>
    </xf>
    <xf numFmtId="0" fontId="30" fillId="3" borderId="115" xfId="7" applyFont="1" applyFill="1" applyBorder="1" applyAlignment="1">
      <alignment horizontal="left" vertical="center"/>
    </xf>
    <xf numFmtId="0" fontId="30" fillId="3" borderId="108" xfId="7" applyFont="1" applyFill="1" applyBorder="1" applyAlignment="1">
      <alignment horizontal="left" vertical="center"/>
    </xf>
    <xf numFmtId="0" fontId="30" fillId="3" borderId="177" xfId="7" applyFont="1" applyFill="1" applyBorder="1" applyAlignment="1">
      <alignment horizontal="left" vertical="center"/>
    </xf>
    <xf numFmtId="0" fontId="30" fillId="3" borderId="85" xfId="7" applyFont="1" applyFill="1" applyBorder="1" applyAlignment="1">
      <alignment horizontal="left" vertical="center"/>
    </xf>
    <xf numFmtId="0" fontId="30" fillId="3" borderId="85" xfId="7" applyFont="1" applyFill="1" applyBorder="1" applyAlignment="1">
      <alignment horizontal="left" vertical="center" wrapText="1"/>
    </xf>
    <xf numFmtId="0" fontId="23" fillId="4" borderId="21" xfId="7" applyFont="1" applyFill="1" applyBorder="1" applyAlignment="1">
      <alignment horizontal="left" vertical="center"/>
    </xf>
    <xf numFmtId="0" fontId="23" fillId="4" borderId="21" xfId="7" applyFont="1" applyFill="1" applyBorder="1" applyAlignment="1">
      <alignment vertical="center" wrapText="1"/>
    </xf>
    <xf numFmtId="0" fontId="67" fillId="0" borderId="0" xfId="9" applyFont="1" applyAlignment="1" applyProtection="1">
      <alignment horizontal="left" vertical="center"/>
      <protection hidden="1"/>
    </xf>
    <xf numFmtId="0" fontId="13" fillId="0" borderId="5" xfId="2" applyFont="1" applyBorder="1" applyAlignment="1" applyProtection="1">
      <alignment horizontal="left" vertical="top" wrapText="1"/>
      <protection locked="0"/>
    </xf>
    <xf numFmtId="0" fontId="68" fillId="0" borderId="0" xfId="2" applyFont="1" applyAlignment="1" applyProtection="1">
      <alignment vertical="center"/>
      <protection hidden="1"/>
    </xf>
    <xf numFmtId="0" fontId="19" fillId="0" borderId="116" xfId="0" applyFont="1" applyBorder="1">
      <alignment vertical="center"/>
    </xf>
    <xf numFmtId="0" fontId="42" fillId="0" borderId="0" xfId="10" applyFont="1" applyAlignment="1">
      <alignment horizontal="center" vertical="center"/>
    </xf>
    <xf numFmtId="0" fontId="69" fillId="0" borderId="0" xfId="2" applyFont="1" applyAlignment="1" applyProtection="1">
      <alignment horizontal="right" vertical="center"/>
      <protection hidden="1"/>
    </xf>
    <xf numFmtId="0" fontId="69" fillId="0" borderId="0" xfId="2" applyFont="1" applyAlignment="1" applyProtection="1">
      <alignment horizontal="left" vertical="center"/>
      <protection hidden="1"/>
    </xf>
    <xf numFmtId="0" fontId="14" fillId="12" borderId="20" xfId="4" applyFont="1" applyFill="1" applyBorder="1" applyAlignment="1">
      <alignment horizontal="center" vertical="center"/>
    </xf>
    <xf numFmtId="0" fontId="7" fillId="18" borderId="125" xfId="3" applyFont="1" applyFill="1" applyBorder="1" applyAlignment="1">
      <alignment horizontal="center" vertical="center" wrapText="1"/>
    </xf>
    <xf numFmtId="183" fontId="7" fillId="18" borderId="125" xfId="0" applyNumberFormat="1" applyFont="1" applyFill="1" applyBorder="1" applyAlignment="1">
      <alignment horizontal="center" vertical="center" wrapText="1"/>
    </xf>
    <xf numFmtId="49" fontId="7" fillId="4" borderId="109" xfId="0" applyNumberFormat="1" applyFont="1" applyFill="1" applyBorder="1" applyAlignment="1">
      <alignment horizontal="center" vertical="center"/>
    </xf>
    <xf numFmtId="49" fontId="7" fillId="4" borderId="92" xfId="0" applyNumberFormat="1" applyFont="1" applyFill="1" applyBorder="1" applyAlignment="1">
      <alignment horizontal="center" vertical="center"/>
    </xf>
    <xf numFmtId="0" fontId="7" fillId="4" borderId="93" xfId="0" applyFont="1" applyFill="1" applyBorder="1" applyAlignment="1">
      <alignment horizontal="center" vertical="center" wrapText="1"/>
    </xf>
    <xf numFmtId="0" fontId="70" fillId="0" borderId="0" xfId="0" applyFont="1" applyAlignment="1">
      <alignment vertical="center" wrapText="1"/>
    </xf>
    <xf numFmtId="0" fontId="71" fillId="0" borderId="116" xfId="0" applyFont="1" applyBorder="1">
      <alignment vertical="center"/>
    </xf>
    <xf numFmtId="0" fontId="72" fillId="0" borderId="0" xfId="0" applyFont="1" applyAlignment="1">
      <alignment horizontal="center" vertical="center"/>
    </xf>
    <xf numFmtId="0" fontId="23" fillId="3" borderId="107" xfId="0" applyFont="1" applyFill="1" applyBorder="1" applyAlignment="1" applyProtection="1">
      <alignment horizontal="center" vertical="center" wrapText="1"/>
      <protection hidden="1"/>
    </xf>
    <xf numFmtId="0" fontId="54" fillId="0" borderId="20" xfId="10" applyFont="1" applyBorder="1" applyAlignment="1" applyProtection="1">
      <alignment horizontal="left" vertical="center"/>
      <protection hidden="1"/>
    </xf>
    <xf numFmtId="0" fontId="23" fillId="0" borderId="20" xfId="10" applyFont="1" applyBorder="1" applyAlignment="1" applyProtection="1">
      <alignment horizontal="left" vertical="center" wrapText="1"/>
      <protection hidden="1"/>
    </xf>
    <xf numFmtId="0" fontId="23" fillId="0" borderId="14" xfId="0" applyFont="1" applyBorder="1" applyAlignment="1" applyProtection="1">
      <alignment horizontal="center" vertical="center"/>
      <protection locked="0"/>
    </xf>
    <xf numFmtId="0" fontId="22" fillId="0" borderId="89" xfId="0" applyFont="1" applyBorder="1" applyAlignment="1" applyProtection="1">
      <alignment vertical="center" wrapText="1"/>
      <protection hidden="1"/>
    </xf>
    <xf numFmtId="0" fontId="22" fillId="0" borderId="90" xfId="0" applyFont="1" applyBorder="1" applyAlignment="1" applyProtection="1">
      <alignment vertical="center" wrapText="1"/>
      <protection hidden="1"/>
    </xf>
    <xf numFmtId="0" fontId="22" fillId="0" borderId="91" xfId="0" applyFont="1" applyBorder="1" applyAlignment="1" applyProtection="1">
      <alignment vertical="center" wrapText="1"/>
      <protection hidden="1"/>
    </xf>
    <xf numFmtId="0" fontId="22" fillId="0" borderId="36" xfId="0" applyFont="1" applyBorder="1" applyAlignment="1" applyProtection="1">
      <alignment vertical="center" wrapText="1"/>
      <protection hidden="1"/>
    </xf>
    <xf numFmtId="0" fontId="22" fillId="4" borderId="92" xfId="0" applyFont="1" applyFill="1" applyBorder="1" applyAlignment="1" applyProtection="1">
      <alignment horizontal="center" vertical="center"/>
      <protection hidden="1"/>
    </xf>
    <xf numFmtId="49" fontId="22" fillId="3" borderId="92" xfId="0" applyNumberFormat="1" applyFont="1" applyFill="1" applyBorder="1" applyAlignment="1" applyProtection="1">
      <alignment horizontal="center" vertical="center" wrapText="1"/>
      <protection hidden="1"/>
    </xf>
    <xf numFmtId="178" fontId="23" fillId="13" borderId="28" xfId="0" applyNumberFormat="1" applyFont="1" applyFill="1" applyBorder="1" applyProtection="1">
      <alignment vertical="center"/>
      <protection locked="0"/>
    </xf>
    <xf numFmtId="178" fontId="23" fillId="13" borderId="27" xfId="0" applyNumberFormat="1" applyFont="1" applyFill="1" applyBorder="1" applyProtection="1">
      <alignment vertical="center"/>
      <protection locked="0"/>
    </xf>
    <xf numFmtId="0" fontId="23" fillId="0" borderId="62" xfId="0" applyFont="1" applyBorder="1" applyAlignment="1" applyProtection="1">
      <alignment horizontal="center" vertical="center"/>
      <protection locked="0"/>
    </xf>
    <xf numFmtId="0" fontId="23" fillId="0" borderId="73" xfId="0" applyFont="1" applyBorder="1" applyAlignment="1" applyProtection="1">
      <alignment horizontal="center" vertical="center"/>
      <protection locked="0"/>
    </xf>
    <xf numFmtId="0" fontId="23" fillId="0" borderId="138"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23" fillId="0" borderId="74" xfId="0" applyFont="1" applyBorder="1" applyAlignment="1" applyProtection="1">
      <alignment horizontal="center" vertical="center"/>
      <protection locked="0"/>
    </xf>
    <xf numFmtId="0" fontId="23" fillId="0" borderId="139" xfId="0" applyFont="1" applyBorder="1" applyAlignment="1" applyProtection="1">
      <alignment horizontal="center" vertical="center"/>
      <protection locked="0"/>
    </xf>
    <xf numFmtId="0" fontId="22" fillId="0" borderId="88" xfId="0" applyFont="1" applyBorder="1" applyAlignment="1" applyProtection="1">
      <alignment vertical="center" wrapText="1"/>
      <protection hidden="1"/>
    </xf>
    <xf numFmtId="181" fontId="75" fillId="0" borderId="120" xfId="0" applyNumberFormat="1" applyFont="1" applyBorder="1" applyProtection="1">
      <alignment vertical="center"/>
      <protection hidden="1"/>
    </xf>
    <xf numFmtId="181" fontId="75" fillId="0" borderId="121" xfId="0" applyNumberFormat="1" applyFont="1" applyBorder="1" applyProtection="1">
      <alignment vertical="center"/>
      <protection hidden="1"/>
    </xf>
    <xf numFmtId="181" fontId="75" fillId="0" borderId="122" xfId="0" applyNumberFormat="1" applyFont="1" applyBorder="1" applyProtection="1">
      <alignment vertical="center"/>
      <protection hidden="1"/>
    </xf>
    <xf numFmtId="181" fontId="75" fillId="0" borderId="36" xfId="0" applyNumberFormat="1" applyFont="1" applyBorder="1" applyProtection="1">
      <alignment vertical="center"/>
      <protection hidden="1"/>
    </xf>
    <xf numFmtId="181" fontId="75" fillId="0" borderId="120" xfId="0" applyNumberFormat="1" applyFont="1" applyBorder="1" applyAlignment="1" applyProtection="1">
      <alignment vertical="center" shrinkToFit="1"/>
      <protection hidden="1"/>
    </xf>
    <xf numFmtId="181" fontId="75" fillId="0" borderId="121" xfId="0" applyNumberFormat="1" applyFont="1" applyBorder="1" applyAlignment="1" applyProtection="1">
      <alignment vertical="center" shrinkToFit="1"/>
      <protection hidden="1"/>
    </xf>
    <xf numFmtId="181" fontId="75" fillId="0" borderId="122" xfId="0" applyNumberFormat="1" applyFont="1" applyBorder="1" applyAlignment="1" applyProtection="1">
      <alignment vertical="center" shrinkToFit="1"/>
      <protection hidden="1"/>
    </xf>
    <xf numFmtId="0" fontId="22" fillId="0" borderId="85" xfId="0" applyFont="1" applyBorder="1" applyAlignment="1" applyProtection="1">
      <alignment vertical="center" wrapText="1"/>
      <protection hidden="1"/>
    </xf>
    <xf numFmtId="183" fontId="23" fillId="0" borderId="69" xfId="0" applyNumberFormat="1" applyFont="1" applyBorder="1" applyAlignment="1" applyProtection="1">
      <alignment horizontal="center" vertical="center"/>
      <protection locked="0"/>
    </xf>
    <xf numFmtId="0" fontId="76" fillId="0" borderId="20" xfId="0" applyFont="1" applyBorder="1" applyAlignment="1">
      <alignment horizontal="center" vertical="center" wrapText="1"/>
    </xf>
    <xf numFmtId="187" fontId="23" fillId="13" borderId="27" xfId="0" applyNumberFormat="1" applyFont="1" applyFill="1" applyBorder="1" applyAlignment="1" applyProtection="1">
      <alignment horizontal="right" vertical="center"/>
      <protection locked="0"/>
    </xf>
    <xf numFmtId="38" fontId="7" fillId="0" borderId="103" xfId="1" applyFont="1" applyFill="1" applyBorder="1" applyAlignment="1" applyProtection="1">
      <alignment horizontal="right" vertical="center"/>
    </xf>
    <xf numFmtId="2" fontId="7" fillId="0" borderId="103" xfId="0" applyNumberFormat="1" applyFont="1" applyBorder="1" applyAlignment="1">
      <alignment horizontal="right" vertical="center"/>
    </xf>
    <xf numFmtId="186" fontId="7" fillId="0" borderId="107" xfId="0" applyNumberFormat="1" applyFont="1" applyBorder="1" applyAlignment="1">
      <alignment horizontal="right" vertical="center"/>
    </xf>
    <xf numFmtId="1" fontId="22" fillId="0" borderId="68" xfId="0" applyNumberFormat="1" applyFont="1" applyBorder="1" applyAlignment="1" applyProtection="1">
      <alignment horizontal="center" vertical="center"/>
      <protection hidden="1"/>
    </xf>
    <xf numFmtId="1" fontId="22" fillId="0" borderId="74" xfId="0" applyNumberFormat="1" applyFont="1" applyBorder="1" applyAlignment="1" applyProtection="1">
      <alignment horizontal="center" vertical="center"/>
      <protection hidden="1"/>
    </xf>
    <xf numFmtId="1" fontId="22" fillId="0" borderId="77" xfId="0" applyNumberFormat="1" applyFont="1" applyBorder="1" applyAlignment="1" applyProtection="1">
      <alignment horizontal="center" vertical="center"/>
      <protection hidden="1"/>
    </xf>
    <xf numFmtId="1" fontId="22" fillId="0" borderId="36" xfId="0" applyNumberFormat="1" applyFont="1" applyBorder="1" applyAlignment="1" applyProtection="1">
      <alignment horizontal="center" vertical="center" wrapText="1"/>
      <protection hidden="1"/>
    </xf>
    <xf numFmtId="0" fontId="23" fillId="0" borderId="23" xfId="0" applyFont="1" applyBorder="1" applyAlignment="1" applyProtection="1">
      <alignment horizontal="center" vertical="center" wrapText="1"/>
      <protection hidden="1"/>
    </xf>
    <xf numFmtId="177" fontId="23" fillId="0" borderId="107" xfId="0" applyNumberFormat="1" applyFont="1" applyBorder="1" applyAlignment="1" applyProtection="1">
      <alignment horizontal="right" vertical="center"/>
      <protection hidden="1"/>
    </xf>
    <xf numFmtId="0" fontId="24" fillId="13" borderId="213" xfId="0" applyFont="1" applyFill="1" applyBorder="1" applyAlignment="1" applyProtection="1">
      <alignment horizontal="center" vertical="center" shrinkToFit="1"/>
      <protection locked="0" hidden="1"/>
    </xf>
    <xf numFmtId="0" fontId="23" fillId="13" borderId="73" xfId="0" applyFont="1" applyFill="1" applyBorder="1" applyAlignment="1" applyProtection="1">
      <alignment horizontal="center" vertical="center" wrapText="1"/>
      <protection locked="0" hidden="1"/>
    </xf>
    <xf numFmtId="0" fontId="23" fillId="13" borderId="28" xfId="0" applyFont="1" applyFill="1" applyBorder="1" applyAlignment="1" applyProtection="1">
      <alignment horizontal="center" vertical="center" wrapText="1"/>
      <protection locked="0" hidden="1"/>
    </xf>
    <xf numFmtId="0" fontId="23" fillId="13" borderId="21" xfId="0" applyFont="1" applyFill="1" applyBorder="1" applyAlignment="1" applyProtection="1">
      <alignment horizontal="center" vertical="center"/>
      <protection locked="0" hidden="1"/>
    </xf>
    <xf numFmtId="183" fontId="23" fillId="13" borderId="73" xfId="0" applyNumberFormat="1" applyFont="1" applyFill="1" applyBorder="1" applyAlignment="1" applyProtection="1">
      <alignment horizontal="center" vertical="center"/>
      <protection locked="0" hidden="1"/>
    </xf>
    <xf numFmtId="183" fontId="23" fillId="13" borderId="75" xfId="0" applyNumberFormat="1" applyFont="1" applyFill="1" applyBorder="1" applyAlignment="1" applyProtection="1">
      <alignment horizontal="center" vertical="center"/>
      <protection locked="0" hidden="1"/>
    </xf>
    <xf numFmtId="183" fontId="23" fillId="13" borderId="27" xfId="0" applyNumberFormat="1" applyFont="1" applyFill="1" applyBorder="1" applyAlignment="1" applyProtection="1">
      <alignment horizontal="center" vertical="center"/>
      <protection locked="0" hidden="1"/>
    </xf>
    <xf numFmtId="0" fontId="23" fillId="13" borderId="73" xfId="0" applyFont="1" applyFill="1" applyBorder="1" applyAlignment="1" applyProtection="1">
      <alignment horizontal="center" vertical="center"/>
      <protection locked="0" hidden="1"/>
    </xf>
    <xf numFmtId="0" fontId="23" fillId="13" borderId="44" xfId="0" applyFont="1" applyFill="1" applyBorder="1" applyAlignment="1" applyProtection="1">
      <alignment horizontal="center" vertical="center"/>
      <protection locked="0" hidden="1"/>
    </xf>
    <xf numFmtId="0" fontId="23" fillId="13" borderId="77" xfId="0" applyFont="1" applyFill="1" applyBorder="1" applyAlignment="1" applyProtection="1">
      <alignment horizontal="center" vertical="center"/>
      <protection locked="0" hidden="1"/>
    </xf>
    <xf numFmtId="183" fontId="23" fillId="13" borderId="214" xfId="0" applyNumberFormat="1" applyFont="1" applyFill="1" applyBorder="1" applyAlignment="1" applyProtection="1">
      <alignment horizontal="center" vertical="center"/>
      <protection locked="0" hidden="1"/>
    </xf>
    <xf numFmtId="0" fontId="23" fillId="13" borderId="76" xfId="0" applyFont="1" applyFill="1" applyBorder="1" applyAlignment="1" applyProtection="1">
      <alignment horizontal="center" vertical="center"/>
      <protection locked="0" hidden="1"/>
    </xf>
    <xf numFmtId="178" fontId="23" fillId="13" borderId="28" xfId="1" applyNumberFormat="1" applyFont="1" applyFill="1" applyBorder="1" applyAlignment="1" applyProtection="1">
      <alignment vertical="center" shrinkToFit="1"/>
      <protection locked="0"/>
    </xf>
    <xf numFmtId="180" fontId="23" fillId="13" borderId="0" xfId="1" applyNumberFormat="1" applyFont="1" applyFill="1" applyAlignment="1" applyProtection="1">
      <alignment vertical="center" shrinkToFit="1"/>
      <protection locked="0"/>
    </xf>
    <xf numFmtId="184" fontId="23" fillId="13" borderId="28" xfId="0" applyNumberFormat="1" applyFont="1" applyFill="1" applyBorder="1" applyProtection="1">
      <alignment vertical="center"/>
      <protection locked="0"/>
    </xf>
    <xf numFmtId="181" fontId="23" fillId="13" borderId="28" xfId="0" applyNumberFormat="1" applyFont="1" applyFill="1" applyBorder="1" applyProtection="1">
      <alignment vertical="center"/>
      <protection locked="0"/>
    </xf>
    <xf numFmtId="178" fontId="23" fillId="13" borderId="27" xfId="1" applyNumberFormat="1" applyFont="1" applyFill="1" applyBorder="1" applyAlignment="1" applyProtection="1">
      <alignment vertical="center"/>
      <protection locked="0"/>
    </xf>
    <xf numFmtId="49" fontId="23" fillId="13" borderId="0" xfId="0" applyNumberFormat="1" applyFont="1" applyFill="1" applyAlignment="1" applyProtection="1">
      <alignment horizontal="center" vertical="center" shrinkToFit="1"/>
      <protection locked="0"/>
    </xf>
    <xf numFmtId="0" fontId="30" fillId="4" borderId="20" xfId="7" applyFont="1" applyFill="1" applyBorder="1" applyAlignment="1">
      <alignment horizontal="left" vertical="center"/>
    </xf>
    <xf numFmtId="0" fontId="30" fillId="4" borderId="20" xfId="7" applyFont="1" applyFill="1" applyBorder="1" applyAlignment="1">
      <alignment vertical="center" wrapText="1"/>
    </xf>
    <xf numFmtId="0" fontId="30" fillId="4" borderId="20" xfId="7" applyFont="1" applyFill="1" applyBorder="1">
      <alignment vertical="center"/>
    </xf>
    <xf numFmtId="0" fontId="30" fillId="4" borderId="26" xfId="7" applyFont="1" applyFill="1" applyBorder="1" applyAlignment="1">
      <alignment horizontal="left" vertical="center"/>
    </xf>
    <xf numFmtId="0" fontId="30" fillId="4" borderId="2" xfId="7" applyFont="1" applyFill="1" applyBorder="1" applyAlignment="1">
      <alignment horizontal="left" vertical="center" wrapText="1"/>
    </xf>
    <xf numFmtId="0" fontId="23" fillId="4" borderId="75" xfId="7" applyFont="1" applyFill="1" applyBorder="1" applyAlignment="1">
      <alignment vertical="center" wrapText="1"/>
    </xf>
    <xf numFmtId="0" fontId="30" fillId="4" borderId="215" xfId="7" applyFont="1" applyFill="1" applyBorder="1" applyAlignment="1">
      <alignment horizontal="left" vertical="center"/>
    </xf>
    <xf numFmtId="0" fontId="30" fillId="16" borderId="6" xfId="7" applyFont="1" applyFill="1" applyBorder="1" applyAlignment="1">
      <alignment vertical="center" wrapText="1"/>
    </xf>
    <xf numFmtId="0" fontId="30" fillId="16" borderId="123" xfId="7" applyFont="1" applyFill="1" applyBorder="1">
      <alignment vertical="center"/>
    </xf>
    <xf numFmtId="0" fontId="23" fillId="16" borderId="3" xfId="7" applyFont="1" applyFill="1" applyBorder="1" applyAlignment="1">
      <alignment horizontal="center" vertical="center" wrapText="1"/>
    </xf>
    <xf numFmtId="0" fontId="23" fillId="16" borderId="83" xfId="7" applyFont="1" applyFill="1" applyBorder="1" applyAlignment="1">
      <alignment horizontal="center" vertical="center"/>
    </xf>
    <xf numFmtId="0" fontId="24" fillId="0" borderId="0" xfId="7" applyFont="1" applyAlignment="1">
      <alignment horizontal="left" vertical="center" indent="1"/>
    </xf>
    <xf numFmtId="0" fontId="30" fillId="4" borderId="116" xfId="7" applyFont="1" applyFill="1" applyBorder="1" applyAlignment="1">
      <alignment horizontal="left" vertical="center"/>
    </xf>
    <xf numFmtId="177" fontId="13" fillId="4" borderId="134" xfId="0" applyNumberFormat="1" applyFont="1" applyFill="1" applyBorder="1" applyAlignment="1">
      <alignment horizontal="center" vertical="center" wrapText="1"/>
    </xf>
    <xf numFmtId="186" fontId="23" fillId="0" borderId="28" xfId="0" applyNumberFormat="1" applyFont="1" applyBorder="1" applyAlignment="1" applyProtection="1">
      <alignment vertical="center" wrapText="1"/>
      <protection hidden="1"/>
    </xf>
    <xf numFmtId="0" fontId="42" fillId="13" borderId="20" xfId="10" applyFont="1" applyFill="1" applyBorder="1" applyProtection="1">
      <alignment vertical="center"/>
      <protection locked="0"/>
    </xf>
    <xf numFmtId="0" fontId="23" fillId="10" borderId="20" xfId="10" applyFont="1" applyFill="1" applyBorder="1" applyAlignment="1">
      <alignment horizontal="center" vertical="center" wrapText="1"/>
    </xf>
    <xf numFmtId="0" fontId="23" fillId="10" borderId="20" xfId="10" applyFont="1" applyFill="1" applyBorder="1" applyAlignment="1">
      <alignment horizontal="center" vertical="center"/>
    </xf>
    <xf numFmtId="0" fontId="73" fillId="0" borderId="20" xfId="10" applyFont="1" applyBorder="1">
      <alignment vertical="center"/>
    </xf>
    <xf numFmtId="0" fontId="45" fillId="0" borderId="0" xfId="10" applyFont="1" applyAlignment="1">
      <alignment horizontal="center" vertical="center" wrapText="1"/>
    </xf>
    <xf numFmtId="0" fontId="30" fillId="0" borderId="0" xfId="10" applyFont="1" applyAlignment="1">
      <alignment horizontal="center" vertical="center"/>
    </xf>
    <xf numFmtId="0" fontId="43" fillId="0" borderId="0" xfId="10" applyFont="1">
      <alignment vertical="center"/>
    </xf>
    <xf numFmtId="0" fontId="46" fillId="0" borderId="0" xfId="10" applyFont="1">
      <alignment vertical="center"/>
    </xf>
    <xf numFmtId="0" fontId="24" fillId="9" borderId="29" xfId="0" applyFont="1" applyFill="1" applyBorder="1" applyAlignment="1">
      <alignment vertical="center" textRotation="255" wrapText="1"/>
    </xf>
    <xf numFmtId="49" fontId="24" fillId="9" borderId="29" xfId="0" applyNumberFormat="1" applyFont="1" applyFill="1" applyBorder="1" applyAlignment="1">
      <alignment horizontal="center" vertical="center" textRotation="255" wrapText="1"/>
    </xf>
    <xf numFmtId="0" fontId="24" fillId="5" borderId="79" xfId="0" applyFont="1" applyFill="1" applyBorder="1" applyAlignment="1">
      <alignment horizontal="center" vertical="center" wrapText="1"/>
    </xf>
    <xf numFmtId="0" fontId="24" fillId="5" borderId="78"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24" fillId="5" borderId="30" xfId="0" applyFont="1" applyFill="1" applyBorder="1" applyAlignment="1">
      <alignment horizontal="center" vertical="center"/>
    </xf>
    <xf numFmtId="0" fontId="23" fillId="5" borderId="56" xfId="0" applyFont="1" applyFill="1" applyBorder="1" applyAlignment="1">
      <alignment horizontal="center" vertical="center" wrapText="1"/>
    </xf>
    <xf numFmtId="0" fontId="59" fillId="5" borderId="56" xfId="0" applyFont="1" applyFill="1" applyBorder="1" applyAlignment="1">
      <alignment horizontal="center" vertical="center" wrapText="1" shrinkToFit="1"/>
    </xf>
    <xf numFmtId="0" fontId="23" fillId="8" borderId="211" xfId="0" applyFont="1" applyFill="1" applyBorder="1" applyAlignment="1">
      <alignment horizontal="center" vertical="center" wrapText="1"/>
    </xf>
    <xf numFmtId="0" fontId="24" fillId="8" borderId="57" xfId="0" applyFont="1" applyFill="1" applyBorder="1" applyAlignment="1">
      <alignment vertical="top"/>
    </xf>
    <xf numFmtId="0" fontId="27" fillId="7" borderId="34" xfId="0" applyFont="1" applyFill="1" applyBorder="1" applyAlignment="1">
      <alignment horizontal="center" vertical="center"/>
    </xf>
    <xf numFmtId="0" fontId="27" fillId="7" borderId="62" xfId="0" applyFont="1" applyFill="1" applyBorder="1" applyAlignment="1">
      <alignment horizontal="center" vertical="center" wrapText="1"/>
    </xf>
    <xf numFmtId="0" fontId="27" fillId="7" borderId="35" xfId="0" applyFont="1" applyFill="1" applyBorder="1" applyAlignment="1">
      <alignment horizontal="center" vertical="center"/>
    </xf>
    <xf numFmtId="0" fontId="27" fillId="7" borderId="36" xfId="0" applyFont="1" applyFill="1" applyBorder="1" applyAlignment="1">
      <alignment horizontal="center" vertical="center"/>
    </xf>
    <xf numFmtId="0" fontId="27" fillId="7" borderId="0" xfId="0" applyFont="1" applyFill="1" applyAlignment="1">
      <alignment horizontal="center" vertical="center" wrapText="1"/>
    </xf>
    <xf numFmtId="49" fontId="27" fillId="7" borderId="36" xfId="0" applyNumberFormat="1" applyFont="1" applyFill="1" applyBorder="1" applyAlignment="1">
      <alignment horizontal="center" vertical="center"/>
    </xf>
    <xf numFmtId="0" fontId="27" fillId="7" borderId="37" xfId="0" applyFont="1" applyFill="1" applyBorder="1" applyAlignment="1">
      <alignment horizontal="center" vertical="center"/>
    </xf>
    <xf numFmtId="0" fontId="27" fillId="7" borderId="38" xfId="0" applyFont="1" applyFill="1" applyBorder="1" applyAlignment="1">
      <alignment horizontal="center" vertical="center"/>
    </xf>
    <xf numFmtId="0" fontId="27" fillId="7" borderId="39" xfId="0" applyFont="1" applyFill="1" applyBorder="1" applyAlignment="1">
      <alignment horizontal="center" vertical="center"/>
    </xf>
    <xf numFmtId="0" fontId="27" fillId="7" borderId="40" xfId="0" applyFont="1" applyFill="1" applyBorder="1" applyAlignment="1">
      <alignment horizontal="center" vertical="center"/>
    </xf>
    <xf numFmtId="0" fontId="27" fillId="7" borderId="41" xfId="0" applyFont="1" applyFill="1" applyBorder="1" applyAlignment="1">
      <alignment horizontal="center" vertical="center"/>
    </xf>
    <xf numFmtId="0" fontId="27" fillId="7" borderId="0" xfId="0" applyFont="1" applyFill="1" applyAlignment="1">
      <alignment horizontal="center" vertical="center"/>
    </xf>
    <xf numFmtId="0" fontId="27" fillId="7" borderId="42" xfId="0" applyFont="1" applyFill="1" applyBorder="1" applyAlignment="1">
      <alignment horizontal="center" vertical="center"/>
    </xf>
    <xf numFmtId="0" fontId="27" fillId="7" borderId="43" xfId="0" applyFont="1" applyFill="1" applyBorder="1" applyAlignment="1">
      <alignment horizontal="center" vertical="center"/>
    </xf>
    <xf numFmtId="0" fontId="27" fillId="7" borderId="36" xfId="0" applyFont="1" applyFill="1" applyBorder="1" applyAlignment="1">
      <alignment horizontal="center" vertical="center" wrapText="1"/>
    </xf>
    <xf numFmtId="0" fontId="27" fillId="7" borderId="31" xfId="0" applyFont="1" applyFill="1" applyBorder="1" applyAlignment="1">
      <alignment horizontal="center" vertical="center"/>
    </xf>
    <xf numFmtId="0" fontId="60" fillId="5" borderId="35" xfId="0" applyFont="1" applyFill="1" applyBorder="1" applyAlignment="1">
      <alignment horizontal="center" vertical="center"/>
    </xf>
    <xf numFmtId="49" fontId="27" fillId="7" borderId="37" xfId="0" applyNumberFormat="1" applyFont="1" applyFill="1" applyBorder="1" applyAlignment="1">
      <alignment horizontal="center" vertical="center"/>
    </xf>
    <xf numFmtId="0" fontId="27" fillId="7" borderId="35" xfId="0" applyFont="1" applyFill="1" applyBorder="1" applyAlignment="1">
      <alignment horizontal="center" vertical="center" wrapText="1"/>
    </xf>
    <xf numFmtId="0" fontId="27" fillId="7" borderId="44" xfId="0" applyFont="1" applyFill="1" applyBorder="1" applyAlignment="1">
      <alignment horizontal="center" vertical="center"/>
    </xf>
    <xf numFmtId="0" fontId="27" fillId="7" borderId="45" xfId="0" applyFont="1" applyFill="1" applyBorder="1" applyAlignment="1">
      <alignment horizontal="center" vertical="center"/>
    </xf>
    <xf numFmtId="0" fontId="27" fillId="7" borderId="46" xfId="0" applyFont="1" applyFill="1" applyBorder="1" applyAlignment="1">
      <alignment horizontal="center" vertical="center"/>
    </xf>
    <xf numFmtId="0" fontId="27" fillId="7" borderId="47" xfId="0" applyFont="1" applyFill="1" applyBorder="1" applyAlignment="1">
      <alignment horizontal="center" vertical="center" wrapText="1"/>
    </xf>
    <xf numFmtId="0" fontId="27" fillId="7" borderId="48" xfId="0" applyFont="1" applyFill="1" applyBorder="1" applyAlignment="1">
      <alignment horizontal="center" vertical="center"/>
    </xf>
    <xf numFmtId="0" fontId="27" fillId="7" borderId="48" xfId="0" applyFont="1" applyFill="1" applyBorder="1" applyAlignment="1">
      <alignment horizontal="center" vertical="center" wrapText="1"/>
    </xf>
    <xf numFmtId="0" fontId="27" fillId="7" borderId="49" xfId="0" applyFont="1" applyFill="1" applyBorder="1" applyAlignment="1">
      <alignment horizontal="center" vertical="center" wrapText="1"/>
    </xf>
    <xf numFmtId="183" fontId="27" fillId="7" borderId="48" xfId="0" applyNumberFormat="1" applyFont="1" applyFill="1" applyBorder="1" applyAlignment="1">
      <alignment horizontal="center" vertical="center"/>
    </xf>
    <xf numFmtId="49" fontId="27" fillId="7" borderId="48" xfId="0" applyNumberFormat="1" applyFont="1" applyFill="1" applyBorder="1" applyAlignment="1">
      <alignment horizontal="center" vertical="center"/>
    </xf>
    <xf numFmtId="0" fontId="27" fillId="7" borderId="47" xfId="0" applyFont="1" applyFill="1" applyBorder="1" applyAlignment="1">
      <alignment horizontal="center" vertical="center"/>
    </xf>
    <xf numFmtId="0" fontId="27" fillId="7" borderId="50" xfId="0" applyFont="1" applyFill="1" applyBorder="1" applyAlignment="1">
      <alignment horizontal="center" vertical="center"/>
    </xf>
    <xf numFmtId="0" fontId="27" fillId="7" borderId="51" xfId="0" applyFont="1" applyFill="1" applyBorder="1" applyAlignment="1">
      <alignment horizontal="center" vertical="center"/>
    </xf>
    <xf numFmtId="0" fontId="22" fillId="7" borderId="49" xfId="0" applyFont="1" applyFill="1" applyBorder="1" applyAlignment="1">
      <alignment horizontal="center" vertical="center" wrapText="1"/>
    </xf>
    <xf numFmtId="0" fontId="27" fillId="7" borderId="52" xfId="0" applyFont="1" applyFill="1" applyBorder="1" applyAlignment="1">
      <alignment horizontal="center" vertical="center"/>
    </xf>
    <xf numFmtId="0" fontId="27" fillId="7" borderId="53" xfId="0" applyFont="1" applyFill="1" applyBorder="1" applyAlignment="1">
      <alignment horizontal="center" vertical="center"/>
    </xf>
    <xf numFmtId="0" fontId="27" fillId="7" borderId="49" xfId="0" applyFont="1" applyFill="1" applyBorder="1" applyAlignment="1">
      <alignment horizontal="center" vertical="center"/>
    </xf>
    <xf numFmtId="0" fontId="27" fillId="7" borderId="54" xfId="0" applyFont="1" applyFill="1" applyBorder="1" applyAlignment="1">
      <alignment horizontal="center" vertical="center" wrapText="1"/>
    </xf>
    <xf numFmtId="0" fontId="27" fillId="7" borderId="54" xfId="0" applyFont="1" applyFill="1" applyBorder="1" applyAlignment="1">
      <alignment horizontal="center" vertical="center"/>
    </xf>
    <xf numFmtId="0" fontId="27" fillId="7" borderId="50" xfId="0" applyFont="1" applyFill="1" applyBorder="1" applyAlignment="1">
      <alignment horizontal="center" vertical="center" wrapText="1"/>
    </xf>
    <xf numFmtId="0" fontId="27" fillId="7" borderId="53" xfId="0" applyFont="1" applyFill="1" applyBorder="1" applyAlignment="1">
      <alignment horizontal="center" vertical="center" wrapText="1"/>
    </xf>
    <xf numFmtId="0" fontId="27" fillId="7" borderId="55" xfId="0" applyFont="1" applyFill="1" applyBorder="1" applyAlignment="1">
      <alignment horizontal="center" vertical="center"/>
    </xf>
    <xf numFmtId="0" fontId="60" fillId="5" borderId="56" xfId="0" applyFont="1" applyFill="1" applyBorder="1" applyAlignment="1">
      <alignment horizontal="center" vertical="center"/>
    </xf>
    <xf numFmtId="49" fontId="27" fillId="7" borderId="47" xfId="0" applyNumberFormat="1" applyFont="1" applyFill="1" applyBorder="1" applyAlignment="1">
      <alignment horizontal="center" vertical="center"/>
    </xf>
    <xf numFmtId="0" fontId="27" fillId="7" borderId="56" xfId="0" applyFont="1" applyFill="1" applyBorder="1" applyAlignment="1">
      <alignment horizontal="center" vertical="center" wrapText="1"/>
    </xf>
    <xf numFmtId="0" fontId="27" fillId="7" borderId="56" xfId="0" applyFont="1" applyFill="1" applyBorder="1" applyAlignment="1">
      <alignment horizontal="center" vertical="center"/>
    </xf>
    <xf numFmtId="0" fontId="27" fillId="7" borderId="57" xfId="0" applyFont="1" applyFill="1" applyBorder="1" applyAlignment="1">
      <alignment horizontal="center" vertical="center"/>
    </xf>
    <xf numFmtId="0" fontId="30" fillId="0" borderId="96" xfId="7" applyFont="1" applyBorder="1" applyAlignment="1" applyProtection="1">
      <alignment horizontal="center" vertical="center" wrapText="1"/>
      <protection locked="0"/>
    </xf>
    <xf numFmtId="0" fontId="30" fillId="0" borderId="20" xfId="7" applyFont="1" applyBorder="1" applyAlignment="1" applyProtection="1">
      <alignment horizontal="center" vertical="center" wrapText="1"/>
      <protection locked="0"/>
    </xf>
    <xf numFmtId="0" fontId="30" fillId="0" borderId="102" xfId="7" applyFont="1" applyBorder="1" applyAlignment="1" applyProtection="1">
      <alignment horizontal="center" vertical="center" wrapText="1"/>
      <protection locked="0"/>
    </xf>
    <xf numFmtId="0" fontId="30" fillId="0" borderId="103" xfId="7" applyFont="1" applyBorder="1" applyAlignment="1" applyProtection="1">
      <alignment horizontal="center" vertical="center" wrapText="1"/>
      <protection locked="0"/>
    </xf>
    <xf numFmtId="0" fontId="30" fillId="0" borderId="111" xfId="7" applyFont="1" applyBorder="1" applyAlignment="1" applyProtection="1">
      <alignment horizontal="center" vertical="center" wrapText="1"/>
      <protection locked="0"/>
    </xf>
    <xf numFmtId="0" fontId="30" fillId="0" borderId="2" xfId="7" applyFont="1" applyBorder="1" applyAlignment="1" applyProtection="1">
      <alignment horizontal="center" vertical="center" wrapText="1"/>
      <protection locked="0"/>
    </xf>
    <xf numFmtId="0" fontId="30" fillId="0" borderId="118" xfId="7" applyFont="1" applyBorder="1" applyAlignment="1" applyProtection="1">
      <alignment horizontal="center" vertical="center" wrapText="1"/>
      <protection locked="0"/>
    </xf>
    <xf numFmtId="0" fontId="30" fillId="0" borderId="26" xfId="7" applyFont="1" applyBorder="1" applyAlignment="1" applyProtection="1">
      <alignment horizontal="center" vertical="center" wrapText="1"/>
      <protection locked="0"/>
    </xf>
    <xf numFmtId="0" fontId="23" fillId="13" borderId="20" xfId="10" applyFont="1" applyFill="1" applyBorder="1" applyAlignment="1" applyProtection="1">
      <alignment horizontal="center" vertical="center"/>
      <protection locked="0"/>
    </xf>
    <xf numFmtId="0" fontId="23" fillId="4" borderId="24" xfId="7" applyFont="1" applyFill="1" applyBorder="1" applyAlignment="1">
      <alignment horizontal="left" vertical="center"/>
    </xf>
    <xf numFmtId="0" fontId="42" fillId="13" borderId="3" xfId="10" applyFont="1" applyFill="1" applyBorder="1" applyAlignment="1" applyProtection="1">
      <alignment horizontal="left" vertical="center"/>
      <protection locked="0"/>
    </xf>
    <xf numFmtId="0" fontId="42" fillId="13" borderId="28" xfId="10" applyFont="1" applyFill="1" applyBorder="1" applyAlignment="1" applyProtection="1">
      <alignment horizontal="left" vertical="center"/>
      <protection locked="0"/>
    </xf>
    <xf numFmtId="0" fontId="42" fillId="13" borderId="6" xfId="10" applyFont="1" applyFill="1" applyBorder="1" applyAlignment="1" applyProtection="1">
      <alignment horizontal="left" vertical="center"/>
      <protection locked="0"/>
    </xf>
    <xf numFmtId="0" fontId="62" fillId="0" borderId="20" xfId="10" applyFont="1" applyBorder="1" applyAlignment="1">
      <alignment horizontal="center" vertical="center" wrapText="1"/>
    </xf>
    <xf numFmtId="0" fontId="62" fillId="0" borderId="20" xfId="10" applyFont="1" applyBorder="1" applyAlignment="1">
      <alignment horizontal="center" vertical="center"/>
    </xf>
    <xf numFmtId="0" fontId="42" fillId="13" borderId="3" xfId="10" applyFont="1" applyFill="1" applyBorder="1" applyAlignment="1" applyProtection="1">
      <alignment horizontal="left" vertical="center" wrapText="1"/>
      <protection locked="0"/>
    </xf>
    <xf numFmtId="0" fontId="42" fillId="13" borderId="28" xfId="10" applyFont="1" applyFill="1" applyBorder="1" applyAlignment="1" applyProtection="1">
      <alignment horizontal="left" vertical="center" wrapText="1"/>
      <protection locked="0"/>
    </xf>
    <xf numFmtId="0" fontId="42" fillId="13" borderId="6" xfId="10" applyFont="1" applyFill="1" applyBorder="1" applyAlignment="1" applyProtection="1">
      <alignment horizontal="left" vertical="center" wrapText="1"/>
      <protection locked="0"/>
    </xf>
    <xf numFmtId="0" fontId="42" fillId="0" borderId="206" xfId="10" applyFont="1" applyBorder="1" applyAlignment="1">
      <alignment horizontal="center" vertical="center" textRotation="255"/>
    </xf>
    <xf numFmtId="0" fontId="42" fillId="0" borderId="176" xfId="10" applyFont="1" applyBorder="1" applyAlignment="1">
      <alignment horizontal="center" vertical="center" textRotation="255"/>
    </xf>
    <xf numFmtId="0" fontId="42" fillId="0" borderId="201" xfId="10" applyFont="1" applyBorder="1" applyAlignment="1">
      <alignment horizontal="center" vertical="center" textRotation="255"/>
    </xf>
    <xf numFmtId="0" fontId="42" fillId="0" borderId="102" xfId="10" applyFont="1" applyBorder="1" applyAlignment="1">
      <alignment horizontal="center" vertical="center" textRotation="255"/>
    </xf>
    <xf numFmtId="0" fontId="42" fillId="4" borderId="126" xfId="10" applyFont="1" applyFill="1" applyBorder="1" applyAlignment="1">
      <alignment horizontal="center" vertical="center"/>
    </xf>
    <xf numFmtId="0" fontId="42" fillId="4" borderId="85" xfId="10" applyFont="1" applyFill="1" applyBorder="1" applyAlignment="1">
      <alignment horizontal="center" vertical="center"/>
    </xf>
    <xf numFmtId="0" fontId="42" fillId="4" borderId="86" xfId="10" applyFont="1" applyFill="1" applyBorder="1" applyAlignment="1">
      <alignment horizontal="center" vertical="center"/>
    </xf>
    <xf numFmtId="0" fontId="42" fillId="4" borderId="26" xfId="10" applyFont="1" applyFill="1" applyBorder="1" applyAlignment="1">
      <alignment horizontal="center" vertical="center"/>
    </xf>
    <xf numFmtId="0" fontId="42" fillId="4" borderId="83" xfId="10" applyFont="1" applyFill="1" applyBorder="1" applyAlignment="1">
      <alignment horizontal="center" vertical="center"/>
    </xf>
    <xf numFmtId="0" fontId="42" fillId="0" borderId="110" xfId="10" applyFont="1" applyBorder="1" applyAlignment="1">
      <alignment horizontal="center" vertical="center" textRotation="255"/>
    </xf>
    <xf numFmtId="0" fontId="23" fillId="3" borderId="115" xfId="0" applyFont="1" applyFill="1" applyBorder="1" applyAlignment="1" applyProtection="1">
      <alignment horizontal="center" vertical="center" wrapText="1"/>
      <protection hidden="1"/>
    </xf>
    <xf numFmtId="0" fontId="23" fillId="3" borderId="107" xfId="0" applyFont="1" applyFill="1" applyBorder="1" applyAlignment="1" applyProtection="1">
      <alignment horizontal="center" vertical="center" wrapText="1"/>
      <protection hidden="1"/>
    </xf>
    <xf numFmtId="49" fontId="24" fillId="9" borderId="14" xfId="0" applyNumberFormat="1" applyFont="1" applyFill="1" applyBorder="1" applyAlignment="1">
      <alignment horizontal="center" vertical="center"/>
    </xf>
    <xf numFmtId="49" fontId="24" fillId="9" borderId="36" xfId="0" applyNumberFormat="1" applyFont="1" applyFill="1" applyBorder="1" applyAlignment="1">
      <alignment horizontal="center" vertical="center"/>
    </xf>
    <xf numFmtId="49" fontId="24" fillId="9" borderId="56" xfId="0" applyNumberFormat="1" applyFont="1" applyFill="1" applyBorder="1" applyAlignment="1">
      <alignment horizontal="center" vertical="center"/>
    </xf>
    <xf numFmtId="0" fontId="23" fillId="5" borderId="89" xfId="0" applyFont="1" applyFill="1" applyBorder="1" applyAlignment="1">
      <alignment horizontal="center" vertical="center" wrapText="1"/>
    </xf>
    <xf numFmtId="0" fontId="23" fillId="5" borderId="40" xfId="0" applyFont="1" applyFill="1" applyBorder="1" applyAlignment="1">
      <alignment horizontal="center" vertical="center"/>
    </xf>
    <xf numFmtId="0" fontId="23" fillId="5" borderId="157" xfId="0" applyFont="1" applyFill="1" applyBorder="1" applyAlignment="1">
      <alignment horizontal="center" vertical="center"/>
    </xf>
    <xf numFmtId="0" fontId="23" fillId="5" borderId="114" xfId="0" applyFont="1" applyFill="1" applyBorder="1" applyAlignment="1">
      <alignment horizontal="center" vertical="center" wrapText="1"/>
    </xf>
    <xf numFmtId="0" fontId="23" fillId="5" borderId="37" xfId="0" applyFont="1" applyFill="1" applyBorder="1" applyAlignment="1">
      <alignment horizontal="center" vertical="center"/>
    </xf>
    <xf numFmtId="0" fontId="23" fillId="5" borderId="212" xfId="0" applyFont="1" applyFill="1" applyBorder="1" applyAlignment="1">
      <alignment horizontal="center" vertical="center"/>
    </xf>
    <xf numFmtId="0" fontId="24" fillId="5" borderId="90" xfId="0" applyFont="1" applyFill="1" applyBorder="1" applyAlignment="1">
      <alignment horizontal="center" vertical="center" wrapText="1"/>
    </xf>
    <xf numFmtId="0" fontId="24" fillId="5" borderId="38" xfId="0" applyFont="1" applyFill="1" applyBorder="1" applyAlignment="1">
      <alignment horizontal="center" vertical="center" wrapText="1"/>
    </xf>
    <xf numFmtId="0" fontId="24" fillId="5" borderId="159"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3" fillId="3" borderId="116" xfId="0" applyFont="1" applyFill="1" applyBorder="1" applyAlignment="1" applyProtection="1">
      <alignment horizontal="center" vertical="center" wrapText="1"/>
      <protection hidden="1"/>
    </xf>
    <xf numFmtId="49" fontId="23" fillId="3" borderId="115" xfId="0" applyNumberFormat="1" applyFont="1" applyFill="1" applyBorder="1" applyAlignment="1" applyProtection="1">
      <alignment horizontal="center" vertical="center" wrapText="1"/>
      <protection hidden="1"/>
    </xf>
    <xf numFmtId="49" fontId="23" fillId="3" borderId="107" xfId="0" applyNumberFormat="1" applyFont="1" applyFill="1" applyBorder="1" applyAlignment="1" applyProtection="1">
      <alignment horizontal="center" vertical="center" wrapText="1"/>
      <protection hidden="1"/>
    </xf>
    <xf numFmtId="0" fontId="24" fillId="8" borderId="152" xfId="0" applyFont="1" applyFill="1" applyBorder="1" applyAlignment="1">
      <alignment horizontal="center" vertical="top" textRotation="255" wrapText="1"/>
    </xf>
    <xf numFmtId="0" fontId="24" fillId="8" borderId="36" xfId="0" applyFont="1" applyFill="1" applyBorder="1" applyAlignment="1">
      <alignment horizontal="center" vertical="top" textRotation="255" wrapText="1"/>
    </xf>
    <xf numFmtId="0" fontId="24" fillId="8" borderId="56" xfId="0" applyFont="1" applyFill="1" applyBorder="1" applyAlignment="1">
      <alignment horizontal="center" vertical="top" textRotation="255" wrapText="1"/>
    </xf>
    <xf numFmtId="0" fontId="24" fillId="8" borderId="171" xfId="0" applyFont="1" applyFill="1" applyBorder="1" applyAlignment="1">
      <alignment horizontal="center" vertical="top" textRotation="255" wrapText="1"/>
    </xf>
    <xf numFmtId="0" fontId="24" fillId="8" borderId="84" xfId="0" applyFont="1" applyFill="1" applyBorder="1" applyAlignment="1">
      <alignment horizontal="center" vertical="top" textRotation="255" wrapText="1"/>
    </xf>
    <xf numFmtId="0" fontId="24" fillId="9" borderId="165" xfId="0" applyFont="1" applyFill="1" applyBorder="1" applyAlignment="1">
      <alignment horizontal="center" vertical="center"/>
    </xf>
    <xf numFmtId="0" fontId="24" fillId="9" borderId="166" xfId="0" applyFont="1" applyFill="1" applyBorder="1" applyAlignment="1">
      <alignment horizontal="center" vertical="center"/>
    </xf>
    <xf numFmtId="0" fontId="24" fillId="9" borderId="167" xfId="0" applyFont="1" applyFill="1" applyBorder="1" applyAlignment="1">
      <alignment horizontal="center" vertical="center"/>
    </xf>
    <xf numFmtId="0" fontId="24" fillId="5" borderId="90" xfId="0" applyFont="1" applyFill="1" applyBorder="1" applyAlignment="1">
      <alignment horizontal="center" vertical="center"/>
    </xf>
    <xf numFmtId="0" fontId="24" fillId="5" borderId="38" xfId="0" applyFont="1" applyFill="1" applyBorder="1" applyAlignment="1">
      <alignment horizontal="center" vertical="center"/>
    </xf>
    <xf numFmtId="0" fontId="24" fillId="5" borderId="159" xfId="0" applyFont="1" applyFill="1" applyBorder="1" applyAlignment="1">
      <alignment horizontal="center" vertical="center"/>
    </xf>
    <xf numFmtId="0" fontId="24" fillId="5" borderId="91" xfId="0" applyFont="1" applyFill="1" applyBorder="1" applyAlignment="1">
      <alignment horizontal="center" vertical="center" wrapText="1"/>
    </xf>
    <xf numFmtId="0" fontId="24" fillId="5" borderId="42" xfId="0" applyFont="1" applyFill="1" applyBorder="1" applyAlignment="1">
      <alignment horizontal="center" vertical="center"/>
    </xf>
    <xf numFmtId="0" fontId="24" fillId="5" borderId="153" xfId="0" applyFont="1" applyFill="1" applyBorder="1" applyAlignment="1">
      <alignment horizontal="center" vertical="center"/>
    </xf>
    <xf numFmtId="0" fontId="24" fillId="8" borderId="36" xfId="0" applyFont="1" applyFill="1" applyBorder="1" applyAlignment="1">
      <alignment horizontal="center" vertical="top" textRotation="255"/>
    </xf>
    <xf numFmtId="0" fontId="24" fillId="8" borderId="56" xfId="0" applyFont="1" applyFill="1" applyBorder="1" applyAlignment="1">
      <alignment vertical="top"/>
    </xf>
    <xf numFmtId="0" fontId="24" fillId="5" borderId="79" xfId="0" applyFont="1" applyFill="1" applyBorder="1" applyAlignment="1">
      <alignment horizontal="center" vertical="center" wrapText="1"/>
    </xf>
    <xf numFmtId="0" fontId="24" fillId="5" borderId="78" xfId="0" applyFont="1" applyFill="1" applyBorder="1" applyAlignment="1">
      <alignment horizontal="center" vertical="center" wrapText="1"/>
    </xf>
    <xf numFmtId="0" fontId="24" fillId="5" borderId="172" xfId="0" applyFont="1" applyFill="1" applyBorder="1" applyAlignment="1">
      <alignment horizontal="center" vertical="center" wrapText="1"/>
    </xf>
    <xf numFmtId="0" fontId="24" fillId="5" borderId="173" xfId="0" applyFont="1" applyFill="1" applyBorder="1" applyAlignment="1">
      <alignment horizontal="center" vertical="center" wrapText="1"/>
    </xf>
    <xf numFmtId="0" fontId="24" fillId="5" borderId="174" xfId="0" applyFont="1" applyFill="1" applyBorder="1" applyAlignment="1">
      <alignment horizontal="center" vertical="center" wrapText="1"/>
    </xf>
    <xf numFmtId="0" fontId="24" fillId="5" borderId="79" xfId="0" applyFont="1" applyFill="1" applyBorder="1" applyAlignment="1">
      <alignment horizontal="center" vertical="center" wrapText="1" shrinkToFit="1"/>
    </xf>
    <xf numFmtId="0" fontId="24" fillId="5" borderId="78" xfId="0" applyFont="1" applyFill="1" applyBorder="1" applyAlignment="1">
      <alignment horizontal="center" vertical="center" wrapText="1" shrinkToFit="1"/>
    </xf>
    <xf numFmtId="0" fontId="24" fillId="5" borderId="152" xfId="0" applyFont="1" applyFill="1" applyBorder="1" applyAlignment="1">
      <alignment horizontal="center" vertical="center" textRotation="255" wrapText="1" shrinkToFit="1"/>
    </xf>
    <xf numFmtId="0" fontId="24" fillId="5" borderId="36" xfId="0" applyFont="1" applyFill="1" applyBorder="1" applyAlignment="1">
      <alignment horizontal="center" vertical="center" textRotation="255" wrapText="1" shrinkToFit="1"/>
    </xf>
    <xf numFmtId="49" fontId="24" fillId="8" borderId="152" xfId="0" applyNumberFormat="1" applyFont="1" applyFill="1" applyBorder="1" applyAlignment="1">
      <alignment vertical="top" textRotation="255" wrapText="1"/>
    </xf>
    <xf numFmtId="49" fontId="24" fillId="8" borderId="36" xfId="0" applyNumberFormat="1" applyFont="1" applyFill="1" applyBorder="1" applyAlignment="1">
      <alignment vertical="top" textRotation="255" wrapText="1"/>
    </xf>
    <xf numFmtId="49" fontId="24" fillId="8" borderId="56" xfId="0" applyNumberFormat="1" applyFont="1" applyFill="1" applyBorder="1" applyAlignment="1">
      <alignment vertical="top" textRotation="255" wrapText="1"/>
    </xf>
    <xf numFmtId="0" fontId="24" fillId="5" borderId="42" xfId="0" applyFont="1" applyFill="1" applyBorder="1" applyAlignment="1">
      <alignment horizontal="center" vertical="center" wrapText="1"/>
    </xf>
    <xf numFmtId="0" fontId="24" fillId="5" borderId="153" xfId="0" applyFont="1" applyFill="1" applyBorder="1" applyAlignment="1">
      <alignment horizontal="center" vertical="center" wrapText="1"/>
    </xf>
    <xf numFmtId="0" fontId="24" fillId="5" borderId="156" xfId="0" applyFont="1" applyFill="1" applyBorder="1" applyAlignment="1">
      <alignment horizontal="center" vertical="center" wrapText="1"/>
    </xf>
    <xf numFmtId="0" fontId="24" fillId="5" borderId="157" xfId="0" applyFont="1" applyFill="1" applyBorder="1" applyAlignment="1">
      <alignment horizontal="center" vertical="center"/>
    </xf>
    <xf numFmtId="0" fontId="24" fillId="9" borderId="160" xfId="0" applyFont="1" applyFill="1" applyBorder="1" applyAlignment="1">
      <alignment horizontal="center" vertical="center" wrapText="1"/>
    </xf>
    <xf numFmtId="0" fontId="24" fillId="9" borderId="161" xfId="0" applyFont="1" applyFill="1" applyBorder="1" applyAlignment="1">
      <alignment horizontal="center" vertical="center" wrapText="1"/>
    </xf>
    <xf numFmtId="0" fontId="24" fillId="9" borderId="162" xfId="0" applyFont="1" applyFill="1" applyBorder="1" applyAlignment="1">
      <alignment horizontal="center" vertical="center" wrapText="1"/>
    </xf>
    <xf numFmtId="0" fontId="24" fillId="9" borderId="152" xfId="0" applyFont="1" applyFill="1" applyBorder="1" applyAlignment="1">
      <alignment horizontal="center" vertical="center" wrapText="1"/>
    </xf>
    <xf numFmtId="0" fontId="24" fillId="9" borderId="36" xfId="0" applyFont="1" applyFill="1" applyBorder="1" applyAlignment="1">
      <alignment horizontal="center" vertical="center" wrapText="1"/>
    </xf>
    <xf numFmtId="0" fontId="24" fillId="9" borderId="56" xfId="0" applyFont="1" applyFill="1" applyBorder="1" applyAlignment="1">
      <alignment horizontal="center" vertical="center" wrapText="1"/>
    </xf>
    <xf numFmtId="0" fontId="24" fillId="9" borderId="79" xfId="0" applyFont="1" applyFill="1" applyBorder="1" applyAlignment="1">
      <alignment horizontal="center" vertical="center" wrapText="1"/>
    </xf>
    <xf numFmtId="0" fontId="24" fillId="9" borderId="78" xfId="0" applyFont="1" applyFill="1" applyBorder="1" applyAlignment="1">
      <alignment horizontal="center" vertical="center" wrapText="1"/>
    </xf>
    <xf numFmtId="0" fontId="24" fillId="9" borderId="172" xfId="0" applyFont="1" applyFill="1" applyBorder="1" applyAlignment="1">
      <alignment horizontal="center" vertical="center" wrapText="1"/>
    </xf>
    <xf numFmtId="0" fontId="24" fillId="9" borderId="156" xfId="0" applyFont="1" applyFill="1" applyBorder="1" applyAlignment="1">
      <alignment horizontal="center" vertical="top" textRotation="255"/>
    </xf>
    <xf numFmtId="0" fontId="24" fillId="9" borderId="157" xfId="0" applyFont="1" applyFill="1" applyBorder="1">
      <alignment vertical="center"/>
    </xf>
    <xf numFmtId="0" fontId="24" fillId="9" borderId="158" xfId="0" applyFont="1" applyFill="1" applyBorder="1" applyAlignment="1">
      <alignment horizontal="center" vertical="top" textRotation="255"/>
    </xf>
    <xf numFmtId="0" fontId="24" fillId="9" borderId="159" xfId="0" applyFont="1" applyFill="1" applyBorder="1">
      <alignment vertical="center"/>
    </xf>
    <xf numFmtId="0" fontId="24" fillId="9" borderId="155" xfId="0" applyFont="1" applyFill="1" applyBorder="1" applyAlignment="1">
      <alignment horizontal="center" vertical="top" textRotation="255"/>
    </xf>
    <xf numFmtId="0" fontId="24" fillId="9" borderId="153" xfId="0" applyFont="1" applyFill="1" applyBorder="1">
      <alignment vertical="center"/>
    </xf>
    <xf numFmtId="0" fontId="24" fillId="9" borderId="155" xfId="0" applyFont="1" applyFill="1" applyBorder="1" applyAlignment="1">
      <alignment horizontal="center" vertical="top" textRotation="255" shrinkToFit="1"/>
    </xf>
    <xf numFmtId="0" fontId="24" fillId="9" borderId="153" xfId="0" applyFont="1" applyFill="1" applyBorder="1" applyAlignment="1">
      <alignment vertical="center" shrinkToFit="1"/>
    </xf>
    <xf numFmtId="0" fontId="24" fillId="6" borderId="168" xfId="0" applyFont="1" applyFill="1" applyBorder="1" applyAlignment="1">
      <alignment horizontal="center" vertical="center" textRotation="255" wrapText="1"/>
    </xf>
    <xf numFmtId="0" fontId="24" fillId="6" borderId="169" xfId="0" applyFont="1" applyFill="1" applyBorder="1" applyAlignment="1">
      <alignment horizontal="center" vertical="center" textRotation="255" wrapText="1"/>
    </xf>
    <xf numFmtId="0" fontId="24" fillId="6" borderId="170" xfId="0" applyFont="1" applyFill="1" applyBorder="1" applyAlignment="1">
      <alignment horizontal="center" vertical="center" textRotation="255" wrapText="1"/>
    </xf>
    <xf numFmtId="0" fontId="24" fillId="9" borderId="195" xfId="0" applyFont="1" applyFill="1" applyBorder="1" applyAlignment="1">
      <alignment horizontal="center" vertical="center" wrapText="1"/>
    </xf>
    <xf numFmtId="0" fontId="24" fillId="9" borderId="39" xfId="0" applyFont="1" applyFill="1" applyBorder="1" applyAlignment="1">
      <alignment horizontal="center" vertical="center" wrapText="1"/>
    </xf>
    <xf numFmtId="0" fontId="24" fillId="9" borderId="196" xfId="0" applyFont="1" applyFill="1" applyBorder="1" applyAlignment="1">
      <alignment horizontal="center" vertical="center" wrapText="1"/>
    </xf>
    <xf numFmtId="0" fontId="23" fillId="4" borderId="150" xfId="0" applyFont="1" applyFill="1" applyBorder="1" applyAlignment="1" applyProtection="1">
      <alignment horizontal="center" vertical="center" wrapText="1"/>
      <protection hidden="1"/>
    </xf>
    <xf numFmtId="0" fontId="23" fillId="4" borderId="95" xfId="0" applyFont="1" applyFill="1" applyBorder="1" applyAlignment="1" applyProtection="1">
      <alignment horizontal="center" vertical="center" wrapText="1"/>
      <protection hidden="1"/>
    </xf>
    <xf numFmtId="0" fontId="23" fillId="3" borderId="120" xfId="0" applyFont="1" applyFill="1" applyBorder="1" applyAlignment="1" applyProtection="1">
      <alignment horizontal="center" vertical="center" wrapText="1"/>
      <protection hidden="1"/>
    </xf>
    <xf numFmtId="0" fontId="23" fillId="3" borderId="122" xfId="0" applyFont="1" applyFill="1" applyBorder="1" applyAlignment="1" applyProtection="1">
      <alignment horizontal="center" vertical="center" wrapText="1"/>
      <protection hidden="1"/>
    </xf>
    <xf numFmtId="0" fontId="23" fillId="3" borderId="126" xfId="0" applyFont="1" applyFill="1" applyBorder="1" applyAlignment="1" applyProtection="1">
      <alignment horizontal="center" vertical="center" wrapText="1"/>
      <protection hidden="1"/>
    </xf>
    <xf numFmtId="0" fontId="23" fillId="3" borderId="127" xfId="0" applyFont="1" applyFill="1" applyBorder="1" applyAlignment="1" applyProtection="1">
      <alignment horizontal="center" vertical="center" wrapText="1"/>
      <protection hidden="1"/>
    </xf>
    <xf numFmtId="49" fontId="23" fillId="3" borderId="126" xfId="0" applyNumberFormat="1" applyFont="1" applyFill="1" applyBorder="1" applyAlignment="1" applyProtection="1">
      <alignment horizontal="center" vertical="center" wrapText="1"/>
      <protection hidden="1"/>
    </xf>
    <xf numFmtId="49" fontId="23" fillId="3" borderId="127" xfId="0" applyNumberFormat="1" applyFont="1" applyFill="1" applyBorder="1" applyAlignment="1" applyProtection="1">
      <alignment horizontal="center" vertical="center" wrapText="1"/>
      <protection hidden="1"/>
    </xf>
    <xf numFmtId="0" fontId="23" fillId="10" borderId="150" xfId="0" applyFont="1" applyFill="1" applyBorder="1" applyAlignment="1" applyProtection="1">
      <alignment horizontal="center" vertical="center" wrapText="1"/>
      <protection hidden="1"/>
    </xf>
    <xf numFmtId="0" fontId="23" fillId="10" borderId="95" xfId="0" applyFont="1" applyFill="1" applyBorder="1" applyAlignment="1" applyProtection="1">
      <alignment horizontal="center" vertical="center" wrapText="1"/>
      <protection hidden="1"/>
    </xf>
    <xf numFmtId="0" fontId="23" fillId="0" borderId="126" xfId="0" applyFont="1" applyBorder="1" applyAlignment="1" applyProtection="1">
      <alignment horizontal="center" vertical="center" wrapText="1"/>
      <protection hidden="1"/>
    </xf>
    <xf numFmtId="0" fontId="23" fillId="0" borderId="85" xfId="0" applyFont="1" applyBorder="1" applyAlignment="1" applyProtection="1">
      <alignment horizontal="center" vertical="center" wrapText="1"/>
      <protection hidden="1"/>
    </xf>
    <xf numFmtId="0" fontId="23" fillId="0" borderId="138" xfId="0" applyFont="1" applyBorder="1" applyAlignment="1" applyProtection="1">
      <alignment horizontal="center" vertical="center" wrapText="1"/>
      <protection hidden="1"/>
    </xf>
    <xf numFmtId="0" fontId="23" fillId="0" borderId="28" xfId="0" applyFont="1" applyBorder="1" applyAlignment="1" applyProtection="1">
      <alignment horizontal="center" vertical="center" wrapText="1"/>
      <protection hidden="1"/>
    </xf>
    <xf numFmtId="0" fontId="23" fillId="3" borderId="85" xfId="0" applyFont="1" applyFill="1" applyBorder="1" applyAlignment="1" applyProtection="1">
      <alignment horizontal="center" vertical="center" wrapText="1"/>
      <protection hidden="1"/>
    </xf>
    <xf numFmtId="177" fontId="23" fillId="0" borderId="95" xfId="0" applyNumberFormat="1" applyFont="1" applyBorder="1" applyAlignment="1" applyProtection="1">
      <alignment horizontal="center" vertical="center"/>
      <protection hidden="1"/>
    </xf>
    <xf numFmtId="177" fontId="23" fillId="0" borderId="22" xfId="0" applyNumberFormat="1" applyFont="1" applyBorder="1" applyAlignment="1" applyProtection="1">
      <alignment horizontal="center" vertical="center"/>
      <protection hidden="1"/>
    </xf>
    <xf numFmtId="177" fontId="23" fillId="0" borderId="123" xfId="0" applyNumberFormat="1" applyFont="1" applyBorder="1" applyAlignment="1" applyProtection="1">
      <alignment horizontal="right" vertical="center"/>
      <protection hidden="1"/>
    </xf>
    <xf numFmtId="177" fontId="23" fillId="0" borderId="117" xfId="0" applyNumberFormat="1" applyFont="1" applyBorder="1" applyAlignment="1" applyProtection="1">
      <alignment horizontal="right" vertical="center"/>
      <protection hidden="1"/>
    </xf>
    <xf numFmtId="177" fontId="23" fillId="0" borderId="95" xfId="0" applyNumberFormat="1" applyFont="1" applyBorder="1" applyAlignment="1" applyProtection="1">
      <alignment horizontal="right" vertical="center"/>
      <protection hidden="1"/>
    </xf>
    <xf numFmtId="177" fontId="23" fillId="0" borderId="22" xfId="0" applyNumberFormat="1" applyFont="1" applyBorder="1" applyAlignment="1" applyProtection="1">
      <alignment horizontal="right" vertical="center"/>
      <protection hidden="1"/>
    </xf>
    <xf numFmtId="177" fontId="23" fillId="0" borderId="6" xfId="0" applyNumberFormat="1" applyFont="1" applyBorder="1" applyAlignment="1" applyProtection="1">
      <alignment horizontal="right" vertical="center"/>
      <protection hidden="1"/>
    </xf>
    <xf numFmtId="177" fontId="23" fillId="0" borderId="97" xfId="0" applyNumberFormat="1" applyFont="1" applyBorder="1" applyAlignment="1" applyProtection="1">
      <alignment horizontal="right" vertical="center"/>
      <protection hidden="1"/>
    </xf>
    <xf numFmtId="0" fontId="23" fillId="4" borderId="114" xfId="0" applyFont="1" applyFill="1" applyBorder="1" applyAlignment="1" applyProtection="1">
      <alignment horizontal="center" vertical="center" wrapText="1"/>
      <protection hidden="1"/>
    </xf>
    <xf numFmtId="0" fontId="23" fillId="4" borderId="58" xfId="0" applyFont="1" applyFill="1" applyBorder="1" applyAlignment="1" applyProtection="1">
      <alignment horizontal="center" vertical="center" wrapText="1"/>
      <protection hidden="1"/>
    </xf>
    <xf numFmtId="0" fontId="23" fillId="0" borderId="27" xfId="0" applyFont="1" applyBorder="1" applyAlignment="1" applyProtection="1">
      <alignment horizontal="right" vertical="center" wrapText="1"/>
      <protection hidden="1"/>
    </xf>
    <xf numFmtId="0" fontId="23" fillId="0" borderId="28" xfId="0" applyFont="1" applyBorder="1" applyAlignment="1" applyProtection="1">
      <alignment horizontal="right" vertical="center" wrapText="1"/>
      <protection hidden="1"/>
    </xf>
    <xf numFmtId="179" fontId="23" fillId="0" borderId="81" xfId="0" applyNumberFormat="1" applyFont="1" applyBorder="1" applyAlignment="1" applyProtection="1">
      <alignment horizontal="right" vertical="center" wrapText="1"/>
      <protection hidden="1"/>
    </xf>
    <xf numFmtId="0" fontId="23" fillId="3" borderId="73" xfId="0" applyFont="1" applyFill="1" applyBorder="1" applyAlignment="1" applyProtection="1">
      <alignment horizontal="center" vertical="center" wrapText="1"/>
      <protection hidden="1"/>
    </xf>
    <xf numFmtId="0" fontId="23" fillId="3" borderId="27" xfId="0" applyFont="1" applyFill="1" applyBorder="1" applyAlignment="1" applyProtection="1">
      <alignment horizontal="center" vertical="center" wrapText="1"/>
      <protection hidden="1"/>
    </xf>
    <xf numFmtId="0" fontId="23" fillId="0" borderId="150" xfId="0" applyFont="1" applyBorder="1" applyAlignment="1" applyProtection="1">
      <alignment horizontal="left" vertical="center" wrapText="1"/>
      <protection hidden="1"/>
    </xf>
    <xf numFmtId="0" fontId="23" fillId="0" borderId="95" xfId="0" applyFont="1" applyBorder="1" applyAlignment="1" applyProtection="1">
      <alignment horizontal="left" vertical="center" wrapText="1"/>
      <protection hidden="1"/>
    </xf>
    <xf numFmtId="0" fontId="23" fillId="0" borderId="22" xfId="0" applyFont="1" applyBorder="1" applyAlignment="1" applyProtection="1">
      <alignment horizontal="left" vertical="center" wrapText="1"/>
      <protection hidden="1"/>
    </xf>
    <xf numFmtId="0" fontId="23" fillId="4" borderId="138" xfId="0" applyFont="1" applyFill="1" applyBorder="1" applyAlignment="1" applyProtection="1">
      <alignment horizontal="center" vertical="center"/>
      <protection hidden="1"/>
    </xf>
    <xf numFmtId="0" fontId="23" fillId="4" borderId="28" xfId="0" applyFont="1" applyFill="1" applyBorder="1" applyAlignment="1" applyProtection="1">
      <alignment horizontal="center" vertical="center"/>
      <protection hidden="1"/>
    </xf>
    <xf numFmtId="0" fontId="23" fillId="0" borderId="163" xfId="0" applyFont="1" applyBorder="1" applyAlignment="1" applyProtection="1">
      <alignment horizontal="center" vertical="top" textRotation="255"/>
      <protection hidden="1"/>
    </xf>
    <xf numFmtId="0" fontId="23" fillId="0" borderId="139" xfId="0" applyFont="1" applyBorder="1" applyAlignment="1" applyProtection="1">
      <alignment horizontal="center" vertical="top" textRotation="255"/>
      <protection hidden="1"/>
    </xf>
    <xf numFmtId="0" fontId="23" fillId="0" borderId="164" xfId="0" applyFont="1" applyBorder="1" applyAlignment="1" applyProtection="1">
      <alignment horizontal="center" vertical="top" textRotation="255"/>
      <protection hidden="1"/>
    </xf>
    <xf numFmtId="0" fontId="23" fillId="0" borderId="140" xfId="0" applyFont="1" applyBorder="1" applyAlignment="1" applyProtection="1">
      <alignment horizontal="center" vertical="top" textRotation="255"/>
      <protection hidden="1"/>
    </xf>
    <xf numFmtId="0" fontId="23" fillId="3" borderId="102" xfId="0" applyFont="1" applyFill="1" applyBorder="1" applyAlignment="1" applyProtection="1">
      <alignment horizontal="center" vertical="center" wrapText="1"/>
      <protection hidden="1"/>
    </xf>
    <xf numFmtId="0" fontId="23" fillId="3" borderId="103" xfId="0" applyFont="1" applyFill="1" applyBorder="1" applyAlignment="1" applyProtection="1">
      <alignment horizontal="center" vertical="center" wrapText="1"/>
      <protection hidden="1"/>
    </xf>
    <xf numFmtId="0" fontId="23" fillId="3" borderId="134" xfId="0" applyFont="1" applyFill="1" applyBorder="1" applyAlignment="1" applyProtection="1">
      <alignment horizontal="center" vertical="center" wrapText="1"/>
      <protection hidden="1"/>
    </xf>
    <xf numFmtId="0" fontId="23" fillId="0" borderId="151" xfId="0" applyFont="1" applyBorder="1" applyAlignment="1" applyProtection="1">
      <alignment horizontal="center" vertical="top" textRotation="255" shrinkToFit="1"/>
      <protection hidden="1"/>
    </xf>
    <xf numFmtId="0" fontId="23" fillId="0" borderId="142" xfId="0" applyFont="1" applyBorder="1" applyAlignment="1" applyProtection="1">
      <alignment horizontal="center" vertical="top" textRotation="255" shrinkToFit="1"/>
      <protection hidden="1"/>
    </xf>
    <xf numFmtId="0" fontId="23" fillId="0" borderId="151" xfId="0" applyFont="1" applyBorder="1" applyAlignment="1" applyProtection="1">
      <alignment horizontal="center" vertical="top" textRotation="255"/>
      <protection hidden="1"/>
    </xf>
    <xf numFmtId="0" fontId="23" fillId="0" borderId="142" xfId="0" applyFont="1" applyBorder="1" applyAlignment="1" applyProtection="1">
      <alignment horizontal="center" vertical="top" textRotation="255"/>
      <protection hidden="1"/>
    </xf>
    <xf numFmtId="0" fontId="23" fillId="3" borderId="154" xfId="0" applyFont="1" applyFill="1" applyBorder="1" applyAlignment="1" applyProtection="1">
      <alignment horizontal="center" vertical="center" wrapText="1"/>
      <protection hidden="1"/>
    </xf>
    <xf numFmtId="0" fontId="20" fillId="3" borderId="15" xfId="2" applyFont="1" applyFill="1" applyBorder="1" applyAlignment="1" applyProtection="1">
      <alignment horizontal="center" vertical="center" wrapText="1"/>
      <protection hidden="1"/>
    </xf>
    <xf numFmtId="0" fontId="20" fillId="3" borderId="58" xfId="2" applyFont="1" applyFill="1" applyBorder="1" applyAlignment="1" applyProtection="1">
      <alignment horizontal="center" vertical="center" wrapText="1"/>
      <protection hidden="1"/>
    </xf>
    <xf numFmtId="0" fontId="20" fillId="3" borderId="16" xfId="2" applyFont="1" applyFill="1" applyBorder="1" applyAlignment="1" applyProtection="1">
      <alignment horizontal="center" vertical="center" wrapText="1"/>
      <protection hidden="1"/>
    </xf>
    <xf numFmtId="0" fontId="17" fillId="3" borderId="3" xfId="2" applyFont="1" applyFill="1" applyBorder="1" applyAlignment="1" applyProtection="1">
      <alignment horizontal="center" vertical="center" wrapText="1"/>
      <protection hidden="1"/>
    </xf>
    <xf numFmtId="0" fontId="17" fillId="3" borderId="28" xfId="2" applyFont="1" applyFill="1" applyBorder="1" applyAlignment="1" applyProtection="1">
      <alignment horizontal="center" vertical="center" wrapText="1"/>
      <protection hidden="1"/>
    </xf>
    <xf numFmtId="0" fontId="17" fillId="3" borderId="6" xfId="2" applyFont="1" applyFill="1" applyBorder="1" applyAlignment="1" applyProtection="1">
      <alignment horizontal="center" vertical="center" wrapText="1"/>
      <protection hidden="1"/>
    </xf>
    <xf numFmtId="0" fontId="15" fillId="3" borderId="5" xfId="2" applyFont="1" applyFill="1" applyBorder="1" applyAlignment="1" applyProtection="1">
      <alignment horizontal="center" vertical="center" wrapText="1"/>
      <protection hidden="1"/>
    </xf>
    <xf numFmtId="0" fontId="15" fillId="3" borderId="4" xfId="2" applyFont="1" applyFill="1" applyBorder="1" applyAlignment="1" applyProtection="1">
      <alignment horizontal="center" vertical="center" wrapText="1"/>
      <protection hidden="1"/>
    </xf>
    <xf numFmtId="0" fontId="15" fillId="3" borderId="3" xfId="2" applyFont="1" applyFill="1" applyBorder="1" applyAlignment="1" applyProtection="1">
      <alignment horizontal="center" vertical="center" wrapText="1"/>
      <protection hidden="1"/>
    </xf>
    <xf numFmtId="0" fontId="15" fillId="3" borderId="6" xfId="2" applyFont="1" applyFill="1" applyBorder="1" applyAlignment="1" applyProtection="1">
      <alignment horizontal="center" vertical="center" wrapText="1"/>
      <protection hidden="1"/>
    </xf>
    <xf numFmtId="0" fontId="13" fillId="0" borderId="3" xfId="2" applyFont="1" applyBorder="1" applyAlignment="1" applyProtection="1">
      <alignment horizontal="center" vertical="top"/>
      <protection locked="0"/>
    </xf>
    <xf numFmtId="0" fontId="13" fillId="0" borderId="28" xfId="2" applyFont="1" applyBorder="1" applyAlignment="1" applyProtection="1">
      <alignment horizontal="center" vertical="top"/>
      <protection locked="0"/>
    </xf>
    <xf numFmtId="0" fontId="13" fillId="0" borderId="6" xfId="2" applyFont="1" applyBorder="1" applyAlignment="1" applyProtection="1">
      <alignment horizontal="center" vertical="top"/>
      <protection locked="0"/>
    </xf>
    <xf numFmtId="0" fontId="20" fillId="3" borderId="59" xfId="2" applyFont="1" applyFill="1" applyBorder="1" applyAlignment="1" applyProtection="1">
      <alignment horizontal="center" vertical="center" wrapText="1"/>
      <protection hidden="1"/>
    </xf>
    <xf numFmtId="0" fontId="20" fillId="3" borderId="0" xfId="2" applyFont="1" applyFill="1" applyAlignment="1" applyProtection="1">
      <alignment horizontal="center" vertical="center" wrapText="1"/>
      <protection hidden="1"/>
    </xf>
    <xf numFmtId="0" fontId="20" fillId="3" borderId="60" xfId="2" applyFont="1" applyFill="1" applyBorder="1" applyAlignment="1" applyProtection="1">
      <alignment horizontal="center" vertical="center" wrapText="1"/>
      <protection hidden="1"/>
    </xf>
    <xf numFmtId="0" fontId="20" fillId="0" borderId="1" xfId="2" applyFont="1" applyBorder="1" applyAlignment="1" applyProtection="1">
      <alignment horizontal="center" vertical="center" wrapText="1"/>
      <protection locked="0"/>
    </xf>
    <xf numFmtId="0" fontId="20" fillId="0" borderId="132" xfId="2" applyFont="1" applyBorder="1" applyAlignment="1" applyProtection="1">
      <alignment horizontal="center" vertical="center" wrapText="1"/>
      <protection locked="0"/>
    </xf>
    <xf numFmtId="0" fontId="20" fillId="0" borderId="2" xfId="2" applyFont="1" applyBorder="1" applyAlignment="1" applyProtection="1">
      <alignment horizontal="center" vertical="center" wrapText="1"/>
      <protection locked="0"/>
    </xf>
    <xf numFmtId="0" fontId="20" fillId="0" borderId="3" xfId="2" applyFont="1" applyBorder="1" applyAlignment="1" applyProtection="1">
      <alignment horizontal="left" vertical="center" wrapText="1"/>
      <protection locked="0"/>
    </xf>
    <xf numFmtId="0" fontId="20" fillId="0" borderId="6" xfId="2" applyFont="1" applyBorder="1" applyAlignment="1" applyProtection="1">
      <alignment horizontal="left" vertical="center" wrapText="1"/>
      <protection locked="0"/>
    </xf>
    <xf numFmtId="0" fontId="14" fillId="3" borderId="1" xfId="2" applyFont="1" applyFill="1" applyBorder="1" applyAlignment="1" applyProtection="1">
      <alignment horizontal="center" vertical="top" textRotation="255"/>
      <protection locked="0"/>
    </xf>
    <xf numFmtId="0" fontId="14" fillId="3" borderId="132" xfId="2" applyFont="1" applyFill="1" applyBorder="1" applyAlignment="1" applyProtection="1">
      <alignment horizontal="center" vertical="top" textRotation="255"/>
      <protection locked="0"/>
    </xf>
    <xf numFmtId="0" fontId="14" fillId="3" borderId="2" xfId="2" applyFont="1" applyFill="1" applyBorder="1" applyAlignment="1" applyProtection="1">
      <alignment horizontal="center" vertical="top" textRotation="255"/>
      <protection locked="0"/>
    </xf>
    <xf numFmtId="0" fontId="14" fillId="12" borderId="3" xfId="4" applyFont="1" applyFill="1" applyBorder="1" applyAlignment="1">
      <alignment horizontal="center" vertical="center"/>
    </xf>
    <xf numFmtId="0" fontId="14" fillId="12" borderId="28" xfId="4" applyFont="1" applyFill="1" applyBorder="1" applyAlignment="1">
      <alignment horizontal="center" vertical="center"/>
    </xf>
    <xf numFmtId="0" fontId="14" fillId="12" borderId="6" xfId="4" applyFont="1" applyFill="1" applyBorder="1" applyAlignment="1">
      <alignment horizontal="center" vertical="center"/>
    </xf>
    <xf numFmtId="0" fontId="14" fillId="11" borderId="8" xfId="4" applyFont="1" applyFill="1" applyBorder="1" applyAlignment="1">
      <alignment horizontal="center" vertical="center" wrapText="1"/>
    </xf>
    <xf numFmtId="0" fontId="14" fillId="11" borderId="87" xfId="4" applyFont="1" applyFill="1" applyBorder="1" applyAlignment="1">
      <alignment horizontal="center" vertical="center" wrapText="1"/>
    </xf>
    <xf numFmtId="0" fontId="24" fillId="0" borderId="109" xfId="4" applyFont="1" applyBorder="1" applyAlignment="1" applyProtection="1">
      <alignment horizontal="center" vertical="center"/>
      <protection locked="0"/>
    </xf>
    <xf numFmtId="0" fontId="24" fillId="0" borderId="92" xfId="4" applyFont="1" applyBorder="1" applyAlignment="1" applyProtection="1">
      <alignment horizontal="center" vertical="center"/>
      <protection locked="0"/>
    </xf>
    <xf numFmtId="0" fontId="24" fillId="0" borderId="96" xfId="4" applyFont="1" applyBorder="1" applyAlignment="1" applyProtection="1">
      <alignment horizontal="center" vertical="center"/>
      <protection locked="0"/>
    </xf>
    <xf numFmtId="0" fontId="24" fillId="0" borderId="20" xfId="4" applyFont="1" applyBorder="1" applyAlignment="1" applyProtection="1">
      <alignment horizontal="center" vertical="center"/>
      <protection locked="0"/>
    </xf>
    <xf numFmtId="0" fontId="14" fillId="11" borderId="9" xfId="4" applyFont="1" applyFill="1" applyBorder="1" applyAlignment="1">
      <alignment horizontal="center" vertical="center" wrapText="1"/>
    </xf>
    <xf numFmtId="0" fontId="14" fillId="11" borderId="10" xfId="4" applyFont="1" applyFill="1" applyBorder="1" applyAlignment="1">
      <alignment horizontal="center" vertical="center" wrapText="1"/>
    </xf>
    <xf numFmtId="0" fontId="14" fillId="11" borderId="134" xfId="4" applyFont="1" applyFill="1" applyBorder="1" applyAlignment="1">
      <alignment horizontal="center" vertical="center" wrapText="1"/>
    </xf>
    <xf numFmtId="0" fontId="14" fillId="11" borderId="108" xfId="4" applyFont="1" applyFill="1" applyBorder="1" applyAlignment="1">
      <alignment horizontal="center" vertical="center" wrapText="1"/>
    </xf>
    <xf numFmtId="0" fontId="14" fillId="11" borderId="177" xfId="4" applyFont="1" applyFill="1" applyBorder="1" applyAlignment="1">
      <alignment horizontal="center" vertical="center" wrapText="1"/>
    </xf>
    <xf numFmtId="0" fontId="14" fillId="11" borderId="115" xfId="4" applyFont="1" applyFill="1" applyBorder="1" applyAlignment="1">
      <alignment horizontal="center" vertical="center" wrapText="1"/>
    </xf>
    <xf numFmtId="0" fontId="13" fillId="11" borderId="102" xfId="4" applyFont="1" applyFill="1" applyBorder="1" applyAlignment="1">
      <alignment horizontal="right" vertical="center"/>
    </xf>
    <xf numFmtId="0" fontId="13" fillId="11" borderId="103" xfId="4" applyFont="1" applyFill="1" applyBorder="1" applyAlignment="1">
      <alignment horizontal="right" vertical="center"/>
    </xf>
    <xf numFmtId="0" fontId="13" fillId="11" borderId="111" xfId="4" applyFont="1" applyFill="1" applyBorder="1" applyAlignment="1">
      <alignment horizontal="right" vertical="center"/>
    </xf>
    <xf numFmtId="0" fontId="13" fillId="11" borderId="2" xfId="4" applyFont="1" applyFill="1" applyBorder="1" applyAlignment="1">
      <alignment horizontal="right" vertical="center"/>
    </xf>
    <xf numFmtId="184" fontId="13" fillId="11" borderId="176" xfId="4" applyNumberFormat="1" applyFont="1" applyFill="1" applyBorder="1" applyAlignment="1">
      <alignment horizontal="center" vertical="center"/>
    </xf>
    <xf numFmtId="184" fontId="13" fillId="11" borderId="132" xfId="4" applyNumberFormat="1" applyFont="1" applyFill="1" applyBorder="1" applyAlignment="1">
      <alignment horizontal="center" vertical="center"/>
    </xf>
    <xf numFmtId="179" fontId="13" fillId="11" borderId="176" xfId="4" applyNumberFormat="1" applyFont="1" applyFill="1" applyBorder="1" applyAlignment="1">
      <alignment horizontal="center" vertical="center"/>
    </xf>
    <xf numFmtId="179" fontId="13" fillId="11" borderId="132" xfId="4" applyNumberFormat="1" applyFont="1" applyFill="1" applyBorder="1" applyAlignment="1">
      <alignment horizontal="center" vertical="center"/>
    </xf>
    <xf numFmtId="0" fontId="24" fillId="0" borderId="111" xfId="4" applyFont="1" applyBorder="1" applyAlignment="1" applyProtection="1">
      <alignment horizontal="center" vertical="center"/>
      <protection locked="0"/>
    </xf>
    <xf numFmtId="0" fontId="24" fillId="0" borderId="2" xfId="4" applyFont="1" applyBorder="1" applyAlignment="1" applyProtection="1">
      <alignment horizontal="center" vertical="center"/>
      <protection locked="0"/>
    </xf>
    <xf numFmtId="184" fontId="13" fillId="11" borderId="59" xfId="4" applyNumberFormat="1" applyFont="1" applyFill="1" applyBorder="1" applyAlignment="1">
      <alignment horizontal="center" vertical="center"/>
    </xf>
    <xf numFmtId="179" fontId="13" fillId="11" borderId="59" xfId="4" applyNumberFormat="1" applyFont="1" applyFill="1" applyBorder="1" applyAlignment="1">
      <alignment horizontal="center" vertical="center"/>
    </xf>
    <xf numFmtId="0" fontId="13" fillId="11" borderId="2" xfId="4" applyFont="1" applyFill="1" applyBorder="1" applyAlignment="1">
      <alignment horizontal="right" vertical="center" wrapText="1"/>
    </xf>
    <xf numFmtId="0" fontId="13" fillId="11" borderId="5" xfId="4" applyFont="1" applyFill="1" applyBorder="1" applyAlignment="1">
      <alignment horizontal="right" vertical="center" wrapText="1"/>
    </xf>
    <xf numFmtId="0" fontId="7" fillId="3" borderId="110" xfId="0" applyFont="1" applyFill="1" applyBorder="1" applyAlignment="1">
      <alignment horizontal="center" vertical="center" wrapText="1"/>
    </xf>
    <xf numFmtId="0" fontId="7" fillId="3" borderId="111" xfId="0" applyFont="1" applyFill="1" applyBorder="1" applyAlignment="1">
      <alignment horizontal="center" vertical="center" wrapText="1"/>
    </xf>
    <xf numFmtId="49" fontId="7" fillId="5" borderId="126" xfId="0" applyNumberFormat="1" applyFont="1" applyFill="1" applyBorder="1" applyAlignment="1">
      <alignment horizontal="center" vertical="center" wrapText="1"/>
    </xf>
    <xf numFmtId="49" fontId="7" fillId="5" borderId="85" xfId="0" applyNumberFormat="1" applyFont="1" applyFill="1" applyBorder="1" applyAlignment="1">
      <alignment horizontal="center" vertical="center" wrapText="1"/>
    </xf>
    <xf numFmtId="49" fontId="7" fillId="5" borderId="86" xfId="0" applyNumberFormat="1" applyFont="1" applyFill="1" applyBorder="1" applyAlignment="1">
      <alignment horizontal="center" vertical="center" wrapText="1"/>
    </xf>
    <xf numFmtId="49" fontId="7" fillId="5" borderId="8" xfId="0" applyNumberFormat="1" applyFont="1" applyFill="1" applyBorder="1" applyAlignment="1">
      <alignment horizontal="center" vertical="center" wrapText="1"/>
    </xf>
    <xf numFmtId="49" fontId="7" fillId="5" borderId="44" xfId="0" applyNumberFormat="1" applyFont="1" applyFill="1" applyBorder="1" applyAlignment="1">
      <alignment horizontal="center" vertical="center" wrapText="1"/>
    </xf>
    <xf numFmtId="0" fontId="7" fillId="17" borderId="85" xfId="0" applyFont="1" applyFill="1" applyBorder="1" applyAlignment="1">
      <alignment horizontal="center" vertical="center"/>
    </xf>
    <xf numFmtId="0" fontId="7" fillId="17" borderId="127" xfId="0" applyFont="1" applyFill="1" applyBorder="1" applyAlignment="1">
      <alignment horizontal="center" vertical="center"/>
    </xf>
    <xf numFmtId="0" fontId="7" fillId="17" borderId="82" xfId="0" applyFont="1" applyFill="1" applyBorder="1" applyAlignment="1">
      <alignment horizontal="center" vertical="center"/>
    </xf>
    <xf numFmtId="0" fontId="7" fillId="17" borderId="86" xfId="0" applyFont="1" applyFill="1" applyBorder="1" applyAlignment="1">
      <alignment horizontal="center" vertical="center"/>
    </xf>
    <xf numFmtId="49" fontId="7" fillId="9" borderId="8" xfId="0" applyNumberFormat="1" applyFont="1" applyFill="1" applyBorder="1" applyAlignment="1">
      <alignment horizontal="center" vertical="center"/>
    </xf>
    <xf numFmtId="49" fontId="7" fillId="9" borderId="44" xfId="0" applyNumberFormat="1" applyFont="1" applyFill="1" applyBorder="1" applyAlignment="1">
      <alignment horizontal="center" vertical="center"/>
    </xf>
    <xf numFmtId="0" fontId="7" fillId="17" borderId="126" xfId="0" applyFont="1" applyFill="1" applyBorder="1" applyAlignment="1">
      <alignment horizontal="center" vertical="center"/>
    </xf>
    <xf numFmtId="49" fontId="7" fillId="9" borderId="126" xfId="0" applyNumberFormat="1" applyFont="1" applyFill="1" applyBorder="1" applyAlignment="1">
      <alignment horizontal="center" vertical="center" wrapText="1"/>
    </xf>
    <xf numFmtId="49" fontId="7" fillId="9" borderId="85" xfId="0" applyNumberFormat="1" applyFont="1" applyFill="1" applyBorder="1" applyAlignment="1">
      <alignment horizontal="center" vertical="center" wrapText="1"/>
    </xf>
    <xf numFmtId="49" fontId="7" fillId="9" borderId="86" xfId="0" applyNumberFormat="1" applyFont="1" applyFill="1" applyBorder="1" applyAlignment="1">
      <alignment horizontal="center" vertical="center" wrapText="1"/>
    </xf>
    <xf numFmtId="49" fontId="7" fillId="8" borderId="126" xfId="0" applyNumberFormat="1" applyFont="1" applyFill="1" applyBorder="1" applyAlignment="1">
      <alignment horizontal="center" vertical="center" wrapText="1"/>
    </xf>
    <xf numFmtId="49" fontId="7" fillId="8" borderId="86" xfId="0" applyNumberFormat="1" applyFont="1" applyFill="1" applyBorder="1" applyAlignment="1">
      <alignment horizontal="center" vertical="center" wrapText="1"/>
    </xf>
    <xf numFmtId="0" fontId="7" fillId="12" borderId="126" xfId="0" applyFont="1" applyFill="1" applyBorder="1" applyAlignment="1">
      <alignment horizontal="center" vertical="center" wrapText="1"/>
    </xf>
    <xf numFmtId="0" fontId="7" fillId="12" borderId="127" xfId="0" applyFont="1" applyFill="1" applyBorder="1" applyAlignment="1">
      <alignment horizontal="center" vertical="center" wrapText="1"/>
    </xf>
    <xf numFmtId="49" fontId="7" fillId="9" borderId="127" xfId="0" applyNumberFormat="1" applyFont="1" applyFill="1" applyBorder="1" applyAlignment="1">
      <alignment horizontal="center" vertical="center" wrapText="1"/>
    </xf>
    <xf numFmtId="0" fontId="7" fillId="18" borderId="126" xfId="0" applyFont="1" applyFill="1" applyBorder="1" applyAlignment="1">
      <alignment horizontal="center" vertical="center" wrapText="1"/>
    </xf>
    <xf numFmtId="0" fontId="7" fillId="18" borderId="85" xfId="0" applyFont="1" applyFill="1" applyBorder="1" applyAlignment="1">
      <alignment horizontal="center" vertical="center" wrapText="1"/>
    </xf>
    <xf numFmtId="0" fontId="7" fillId="18" borderId="86" xfId="0" applyFont="1" applyFill="1" applyBorder="1" applyAlignment="1">
      <alignment horizontal="center" vertical="center" wrapText="1"/>
    </xf>
    <xf numFmtId="0" fontId="7" fillId="9" borderId="126" xfId="0" applyFont="1" applyFill="1" applyBorder="1" applyAlignment="1">
      <alignment horizontal="center" vertical="center" wrapText="1"/>
    </xf>
    <xf numFmtId="0" fontId="7" fillId="9" borderId="86" xfId="0" applyFont="1" applyFill="1" applyBorder="1" applyAlignment="1">
      <alignment horizontal="center" vertical="center" wrapText="1"/>
    </xf>
    <xf numFmtId="0" fontId="72" fillId="0" borderId="3" xfId="0" applyFont="1" applyBorder="1" applyAlignment="1">
      <alignment horizontal="center" vertical="center"/>
    </xf>
    <xf numFmtId="0" fontId="72" fillId="0" borderId="6" xfId="0" applyFont="1" applyBorder="1" applyAlignment="1">
      <alignment horizontal="center" vertical="center"/>
    </xf>
    <xf numFmtId="49" fontId="7" fillId="8" borderId="21" xfId="0" applyNumberFormat="1" applyFont="1" applyFill="1" applyBorder="1" applyAlignment="1">
      <alignment horizontal="center" vertical="center" wrapText="1"/>
    </xf>
    <xf numFmtId="49" fontId="7" fillId="8" borderId="8" xfId="0" applyNumberFormat="1" applyFont="1" applyFill="1" applyBorder="1" applyAlignment="1">
      <alignment horizontal="center" vertical="center" wrapText="1"/>
    </xf>
    <xf numFmtId="49" fontId="7" fillId="8" borderId="44" xfId="0" applyNumberFormat="1" applyFont="1" applyFill="1" applyBorder="1" applyAlignment="1">
      <alignment horizontal="center" vertical="center" wrapText="1"/>
    </xf>
    <xf numFmtId="49" fontId="7" fillId="8" borderId="109" xfId="0" applyNumberFormat="1" applyFont="1" applyFill="1" applyBorder="1" applyAlignment="1">
      <alignment horizontal="center" vertical="center" wrapText="1"/>
    </xf>
    <xf numFmtId="49" fontId="7" fillId="8" borderId="92" xfId="0" applyNumberFormat="1" applyFont="1" applyFill="1" applyBorder="1" applyAlignment="1">
      <alignment horizontal="center" vertical="center" wrapText="1"/>
    </xf>
    <xf numFmtId="49" fontId="7" fillId="9" borderId="109" xfId="0" applyNumberFormat="1" applyFont="1" applyFill="1" applyBorder="1" applyAlignment="1">
      <alignment horizontal="center" vertical="center" wrapText="1"/>
    </xf>
    <xf numFmtId="49" fontId="7" fillId="9" borderId="92" xfId="0" applyNumberFormat="1" applyFont="1" applyFill="1" applyBorder="1" applyAlignment="1">
      <alignment horizontal="center" vertical="center" wrapText="1"/>
    </xf>
    <xf numFmtId="49" fontId="7" fillId="9" borderId="93" xfId="0" applyNumberFormat="1" applyFont="1" applyFill="1" applyBorder="1" applyAlignment="1">
      <alignment horizontal="center" vertical="center" wrapText="1"/>
    </xf>
    <xf numFmtId="49" fontId="7" fillId="8" borderId="93" xfId="0" applyNumberFormat="1" applyFont="1" applyFill="1" applyBorder="1" applyAlignment="1">
      <alignment horizontal="center" vertical="center" wrapText="1"/>
    </xf>
    <xf numFmtId="0" fontId="26" fillId="0" borderId="37" xfId="0" applyFont="1" applyBorder="1" applyAlignment="1">
      <alignment horizontal="left" vertical="center" wrapText="1"/>
    </xf>
    <xf numFmtId="0" fontId="27" fillId="0" borderId="37" xfId="0" applyFont="1" applyBorder="1" applyAlignment="1">
      <alignment horizontal="left" vertical="center" wrapText="1"/>
    </xf>
    <xf numFmtId="49" fontId="7" fillId="5" borderId="92" xfId="0" applyNumberFormat="1" applyFont="1" applyFill="1" applyBorder="1" applyAlignment="1">
      <alignment horizontal="center" vertical="center" wrapText="1"/>
    </xf>
    <xf numFmtId="49" fontId="7" fillId="5" borderId="20" xfId="0" applyNumberFormat="1" applyFont="1" applyFill="1" applyBorder="1" applyAlignment="1">
      <alignment horizontal="center" vertical="center" wrapText="1"/>
    </xf>
    <xf numFmtId="49" fontId="11" fillId="5" borderId="82" xfId="0" applyNumberFormat="1" applyFont="1" applyFill="1" applyBorder="1" applyAlignment="1">
      <alignment horizontal="center" vertical="center" wrapText="1"/>
    </xf>
    <xf numFmtId="49" fontId="11" fillId="5" borderId="3" xfId="0" applyNumberFormat="1" applyFont="1" applyFill="1" applyBorder="1" applyAlignment="1">
      <alignment horizontal="center" vertical="center" wrapText="1"/>
    </xf>
    <xf numFmtId="0" fontId="7" fillId="5" borderId="109" xfId="0" applyFont="1" applyFill="1" applyBorder="1" applyAlignment="1">
      <alignment horizontal="center" vertical="center" wrapText="1"/>
    </xf>
    <xf numFmtId="0" fontId="7" fillId="5" borderId="92"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71" fillId="0" borderId="116" xfId="0" applyFont="1" applyBorder="1" applyAlignment="1">
      <alignment horizontal="center" vertical="center" wrapText="1"/>
    </xf>
    <xf numFmtId="0" fontId="15" fillId="4" borderId="175" xfId="0" applyFont="1" applyFill="1" applyBorder="1" applyAlignment="1">
      <alignment horizontal="center" vertical="center" wrapText="1"/>
    </xf>
    <xf numFmtId="0" fontId="15" fillId="4" borderId="179" xfId="0" applyFont="1" applyFill="1" applyBorder="1" applyAlignment="1">
      <alignment horizontal="center" vertical="center" wrapText="1"/>
    </xf>
    <xf numFmtId="0" fontId="12" fillId="0" borderId="0" xfId="0" applyFont="1" applyAlignment="1">
      <alignment horizontal="center" vertical="center" wrapText="1"/>
    </xf>
    <xf numFmtId="0" fontId="13" fillId="3" borderId="150" xfId="0" applyFont="1" applyFill="1" applyBorder="1" applyAlignment="1">
      <alignment horizontal="center" vertical="center"/>
    </xf>
    <xf numFmtId="0" fontId="13" fillId="3" borderId="95" xfId="0" applyFont="1" applyFill="1" applyBorder="1" applyAlignment="1">
      <alignment horizontal="center" vertical="center"/>
    </xf>
    <xf numFmtId="0" fontId="13" fillId="3" borderId="179" xfId="0" applyFont="1" applyFill="1" applyBorder="1" applyAlignment="1">
      <alignment horizontal="center" vertical="center"/>
    </xf>
    <xf numFmtId="0" fontId="13" fillId="4" borderId="96" xfId="0" applyFont="1" applyFill="1" applyBorder="1" applyAlignment="1">
      <alignment horizontal="center" vertical="center" wrapText="1"/>
    </xf>
    <xf numFmtId="0" fontId="13" fillId="4" borderId="118" xfId="0" applyFont="1" applyFill="1" applyBorder="1" applyAlignment="1">
      <alignment horizontal="center" vertical="center" wrapText="1"/>
    </xf>
    <xf numFmtId="0" fontId="13" fillId="4" borderId="1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0" borderId="150" xfId="0" applyFont="1" applyBorder="1" applyAlignment="1" applyProtection="1">
      <alignment horizontal="left" vertical="center"/>
      <protection locked="0"/>
    </xf>
    <xf numFmtId="0" fontId="13" fillId="0" borderId="22" xfId="0" applyFont="1" applyBorder="1" applyAlignment="1" applyProtection="1">
      <alignment horizontal="left" vertical="center"/>
      <protection locked="0"/>
    </xf>
    <xf numFmtId="0" fontId="14" fillId="4" borderId="178" xfId="0" applyFont="1" applyFill="1" applyBorder="1" applyAlignment="1">
      <alignment horizontal="center" vertical="center"/>
    </xf>
    <xf numFmtId="0" fontId="14" fillId="2" borderId="119" xfId="0" applyFont="1" applyFill="1" applyBorder="1" applyAlignment="1">
      <alignment horizontal="center" vertical="center"/>
    </xf>
    <xf numFmtId="0" fontId="13" fillId="0" borderId="23" xfId="0" applyFont="1" applyBorder="1" applyAlignment="1" applyProtection="1">
      <alignment horizontal="center" vertical="center"/>
      <protection locked="0"/>
    </xf>
    <xf numFmtId="0" fontId="13" fillId="0" borderId="107" xfId="0" applyFont="1" applyBorder="1" applyAlignment="1" applyProtection="1">
      <alignment horizontal="center" vertical="center"/>
      <protection locked="0"/>
    </xf>
    <xf numFmtId="0" fontId="13" fillId="0" borderId="8" xfId="0" applyFont="1" applyBorder="1" applyAlignment="1" applyProtection="1">
      <alignment horizontal="left" vertical="center"/>
      <protection locked="0"/>
    </xf>
    <xf numFmtId="0" fontId="13" fillId="0" borderId="87"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13" fillId="0" borderId="107" xfId="0" applyFont="1" applyBorder="1" applyAlignment="1" applyProtection="1">
      <alignment horizontal="left" vertical="center"/>
      <protection locked="0"/>
    </xf>
    <xf numFmtId="0" fontId="13" fillId="4" borderId="102" xfId="0" applyFont="1" applyFill="1" applyBorder="1" applyAlignment="1">
      <alignment horizontal="center" vertical="center" wrapText="1"/>
    </xf>
  </cellXfs>
  <cellStyles count="11">
    <cellStyle name="桁区切り" xfId="1" builtinId="6"/>
    <cellStyle name="桁区切り 2" xfId="5" xr:uid="{00000000-0005-0000-0000-000001000000}"/>
    <cellStyle name="標準" xfId="0" builtinId="0"/>
    <cellStyle name="標準 2" xfId="8" xr:uid="{8B780A7D-4648-4152-906F-522628919F3D}"/>
    <cellStyle name="標準 2 2" xfId="6" xr:uid="{11852F36-E73D-43F0-8AD7-1962346647D6}"/>
    <cellStyle name="標準 3" xfId="7" xr:uid="{E527C2F1-08E5-4462-9195-F228DE3176A1}"/>
    <cellStyle name="標準 4" xfId="9" xr:uid="{527E6445-D556-4397-960B-A9F3E9CB6548}"/>
    <cellStyle name="標準 4 2" xfId="10" xr:uid="{27B93B68-4D88-4B60-9001-8CCF1430E9BE}"/>
    <cellStyle name="標準_（様式2）2006ＡＬＳ療養者支援にかかわる難病対策事業の実施状況とその課題" xfId="2" xr:uid="{00000000-0005-0000-0000-000003000000}"/>
    <cellStyle name="標準_管轄地域の概況(入力表)" xfId="3" xr:uid="{00000000-0005-0000-0000-000004000000}"/>
    <cellStyle name="標準_訪問看護ステーションツール" xfId="4" xr:uid="{00000000-0005-0000-0000-000005000000}"/>
  </cellStyles>
  <dxfs count="2">
    <dxf>
      <fill>
        <patternFill>
          <bgColor theme="8" tint="0.79998168889431442"/>
        </patternFill>
      </fill>
    </dxf>
    <dxf>
      <fill>
        <patternFill>
          <bgColor theme="8" tint="0.79998168889431442"/>
        </patternFill>
      </fill>
    </dxf>
  </dxfs>
  <tableStyles count="2" defaultTableStyle="TableStyleMedium9" defaultPivotStyle="PivotStyleLight16">
    <tableStyle name="テーブル スタイル 1" pivot="0" count="1" xr9:uid="{00000000-0011-0000-FFFF-FFFF00000000}">
      <tableStyleElement type="secondRowStripe" dxfId="1"/>
    </tableStyle>
    <tableStyle name="テーブル スタイル 2" pivot="0" count="1" xr9:uid="{00000000-0011-0000-FFFF-FFFF01000000}">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381000</xdr:colOff>
      <xdr:row>1</xdr:row>
      <xdr:rowOff>209550</xdr:rowOff>
    </xdr:from>
    <xdr:to>
      <xdr:col>44</xdr:col>
      <xdr:colOff>571500</xdr:colOff>
      <xdr:row>4</xdr:row>
      <xdr:rowOff>66675</xdr:rowOff>
    </xdr:to>
    <xdr:sp macro="" textlink="">
      <xdr:nvSpPr>
        <xdr:cNvPr id="2" name="テキスト ボックス 1">
          <a:extLst>
            <a:ext uri="{FF2B5EF4-FFF2-40B4-BE49-F238E27FC236}">
              <a16:creationId xmlns:a16="http://schemas.microsoft.com/office/drawing/2014/main" id="{5D0B5E68-5ABF-1311-D0B1-2565449F6045}"/>
            </a:ext>
          </a:extLst>
        </xdr:cNvPr>
        <xdr:cNvSpPr txBox="1"/>
      </xdr:nvSpPr>
      <xdr:spPr>
        <a:xfrm>
          <a:off x="14506575" y="542925"/>
          <a:ext cx="451485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kern="1200"/>
            <a:t>注；事前課題提出の際は、必ず匿名化してください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ED127-74E1-4B84-A591-DF85E9C99CEA}">
  <sheetPr>
    <tabColor theme="8" tint="0.79998168889431442"/>
    <pageSetUpPr fitToPage="1"/>
  </sheetPr>
  <dimension ref="A1:H40"/>
  <sheetViews>
    <sheetView tabSelected="1" view="pageLayout" zoomScaleNormal="100" zoomScaleSheetLayoutView="100" workbookViewId="0">
      <selection activeCell="F1" sqref="F1"/>
    </sheetView>
  </sheetViews>
  <sheetFormatPr defaultColWidth="9" defaultRowHeight="15.75"/>
  <cols>
    <col min="1" max="1" width="4.625" style="330" customWidth="1"/>
    <col min="2" max="3" width="2.625" style="330" customWidth="1"/>
    <col min="4" max="4" width="19.25" style="330" customWidth="1"/>
    <col min="5" max="5" width="11.25" style="330" customWidth="1"/>
    <col min="6" max="6" width="22.125" style="330" customWidth="1"/>
    <col min="7" max="7" width="9" style="330"/>
    <col min="8" max="8" width="40.75" style="330" customWidth="1"/>
    <col min="9" max="16384" width="9" style="330"/>
  </cols>
  <sheetData>
    <row r="1" spans="1:8" ht="26.25" customHeight="1">
      <c r="E1" s="711" t="s">
        <v>403</v>
      </c>
      <c r="F1" s="781"/>
      <c r="G1" s="712" t="s">
        <v>654</v>
      </c>
      <c r="H1" s="331"/>
    </row>
    <row r="2" spans="1:8" hidden="1">
      <c r="A2" s="786" t="s">
        <v>590</v>
      </c>
      <c r="B2" s="787"/>
      <c r="C2" s="713"/>
    </row>
    <row r="3" spans="1:8" ht="15" customHeight="1">
      <c r="G3" s="714"/>
      <c r="H3" s="715"/>
    </row>
    <row r="4" spans="1:8" ht="23.25" customHeight="1">
      <c r="A4" s="716" t="s">
        <v>577</v>
      </c>
      <c r="G4" s="714"/>
      <c r="H4" s="715"/>
    </row>
    <row r="5" spans="1:8" ht="23.25" customHeight="1">
      <c r="A5" s="717" t="s">
        <v>404</v>
      </c>
      <c r="G5" s="714"/>
      <c r="H5" s="715"/>
    </row>
    <row r="6" spans="1:8" ht="23.25" customHeight="1">
      <c r="A6" s="332" t="s">
        <v>405</v>
      </c>
      <c r="B6" s="330" t="s">
        <v>406</v>
      </c>
      <c r="E6" s="710"/>
      <c r="F6" s="330" t="s">
        <v>0</v>
      </c>
    </row>
    <row r="7" spans="1:8" ht="23.25" customHeight="1">
      <c r="A7" s="332" t="s">
        <v>407</v>
      </c>
      <c r="B7" s="330" t="s">
        <v>598</v>
      </c>
    </row>
    <row r="8" spans="1:8" ht="23.25" customHeight="1">
      <c r="B8" s="332"/>
      <c r="C8" s="710"/>
      <c r="D8" s="330" t="s">
        <v>608</v>
      </c>
    </row>
    <row r="9" spans="1:8" ht="23.25" customHeight="1">
      <c r="A9" s="332" t="s">
        <v>415</v>
      </c>
      <c r="B9" s="330" t="s">
        <v>609</v>
      </c>
    </row>
    <row r="10" spans="1:8" ht="23.25" customHeight="1">
      <c r="A10" s="332"/>
      <c r="C10" s="710"/>
      <c r="D10" s="330" t="s">
        <v>408</v>
      </c>
    </row>
    <row r="11" spans="1:8" ht="23.25" customHeight="1">
      <c r="A11" s="332"/>
      <c r="C11" s="710"/>
      <c r="D11" s="330" t="s">
        <v>409</v>
      </c>
    </row>
    <row r="12" spans="1:8" ht="23.25" customHeight="1">
      <c r="A12" s="332"/>
      <c r="C12" s="710"/>
      <c r="D12" s="330" t="s">
        <v>410</v>
      </c>
    </row>
    <row r="13" spans="1:8" ht="23.25" customHeight="1">
      <c r="A13" s="332"/>
      <c r="C13" s="710"/>
      <c r="D13" s="330" t="s">
        <v>411</v>
      </c>
    </row>
    <row r="14" spans="1:8" ht="23.25" customHeight="1">
      <c r="A14" s="332"/>
      <c r="C14" s="710"/>
      <c r="D14" s="330" t="s">
        <v>412</v>
      </c>
      <c r="F14" s="783"/>
      <c r="G14" s="784"/>
      <c r="H14" s="785"/>
    </row>
    <row r="15" spans="1:8" ht="23.25" customHeight="1">
      <c r="A15" s="332"/>
      <c r="B15" s="332" t="s">
        <v>413</v>
      </c>
      <c r="C15" s="330" t="s">
        <v>414</v>
      </c>
      <c r="G15" s="710"/>
      <c r="H15" s="330" t="s">
        <v>61</v>
      </c>
    </row>
    <row r="16" spans="1:8" ht="23.25" customHeight="1">
      <c r="A16" s="332" t="s">
        <v>418</v>
      </c>
      <c r="B16" s="330" t="s">
        <v>602</v>
      </c>
    </row>
    <row r="17" spans="1:8" ht="23.25" customHeight="1">
      <c r="B17" s="332" t="s">
        <v>413</v>
      </c>
      <c r="C17" s="330" t="s">
        <v>599</v>
      </c>
    </row>
    <row r="18" spans="1:8" ht="23.25" customHeight="1">
      <c r="B18" s="332"/>
      <c r="C18" s="710"/>
      <c r="D18" s="330" t="s">
        <v>608</v>
      </c>
    </row>
    <row r="19" spans="1:8" ht="23.25" customHeight="1">
      <c r="B19" s="332"/>
      <c r="C19" s="330" t="s">
        <v>601</v>
      </c>
    </row>
    <row r="20" spans="1:8" ht="57" customHeight="1">
      <c r="B20" s="332"/>
      <c r="D20" s="788"/>
      <c r="E20" s="789"/>
      <c r="F20" s="789"/>
      <c r="G20" s="789"/>
      <c r="H20" s="790"/>
    </row>
    <row r="21" spans="1:8" ht="23.25" customHeight="1">
      <c r="B21" s="332" t="s">
        <v>413</v>
      </c>
      <c r="C21" s="330" t="s">
        <v>610</v>
      </c>
      <c r="D21" s="626"/>
      <c r="E21" s="626"/>
      <c r="F21" s="626"/>
      <c r="G21" s="626"/>
      <c r="H21" s="626"/>
    </row>
    <row r="22" spans="1:8" ht="23.25" customHeight="1">
      <c r="A22" s="332"/>
      <c r="C22" s="710"/>
      <c r="D22" s="330" t="s">
        <v>416</v>
      </c>
    </row>
    <row r="23" spans="1:8" ht="23.25" customHeight="1">
      <c r="A23" s="332"/>
      <c r="C23" s="710"/>
      <c r="D23" s="330" t="s">
        <v>417</v>
      </c>
    </row>
    <row r="24" spans="1:8" ht="23.25" customHeight="1">
      <c r="A24" s="332"/>
      <c r="C24" s="710"/>
      <c r="D24" s="330" t="s">
        <v>412</v>
      </c>
      <c r="F24" s="783"/>
      <c r="G24" s="784"/>
      <c r="H24" s="785"/>
    </row>
    <row r="25" spans="1:8" ht="23.25" customHeight="1">
      <c r="A25" s="332" t="s">
        <v>423</v>
      </c>
      <c r="B25" s="330" t="s">
        <v>604</v>
      </c>
    </row>
    <row r="26" spans="1:8" ht="23.25" customHeight="1">
      <c r="A26" s="332"/>
      <c r="B26" s="330" t="s">
        <v>603</v>
      </c>
    </row>
    <row r="27" spans="1:8" ht="23.25" customHeight="1">
      <c r="A27" s="332"/>
      <c r="C27" s="710"/>
      <c r="D27" s="330" t="s">
        <v>419</v>
      </c>
    </row>
    <row r="28" spans="1:8" ht="23.25" customHeight="1">
      <c r="A28" s="332"/>
      <c r="C28" s="710"/>
      <c r="D28" s="330" t="s">
        <v>420</v>
      </c>
    </row>
    <row r="29" spans="1:8" ht="23.25" customHeight="1">
      <c r="A29" s="332"/>
      <c r="C29" s="710"/>
      <c r="D29" s="330" t="s">
        <v>421</v>
      </c>
    </row>
    <row r="30" spans="1:8" ht="23.25" customHeight="1">
      <c r="A30" s="332"/>
      <c r="C30" s="710"/>
      <c r="D30" s="330" t="s">
        <v>606</v>
      </c>
    </row>
    <row r="31" spans="1:8" ht="23.25" customHeight="1">
      <c r="A31" s="332"/>
      <c r="C31" s="710"/>
      <c r="D31" s="330" t="s">
        <v>605</v>
      </c>
    </row>
    <row r="32" spans="1:8" ht="23.25" customHeight="1">
      <c r="A32" s="332"/>
      <c r="C32" s="710"/>
      <c r="D32" s="330" t="s">
        <v>422</v>
      </c>
    </row>
    <row r="33" spans="1:8" ht="23.25" customHeight="1">
      <c r="A33" s="332"/>
      <c r="C33" s="710"/>
      <c r="D33" s="330" t="s">
        <v>412</v>
      </c>
      <c r="F33" s="783"/>
      <c r="G33" s="784"/>
      <c r="H33" s="785"/>
    </row>
    <row r="34" spans="1:8" ht="23.25" customHeight="1">
      <c r="A34" s="332" t="s">
        <v>655</v>
      </c>
      <c r="B34" s="330" t="s">
        <v>424</v>
      </c>
    </row>
    <row r="35" spans="1:8" ht="23.25" customHeight="1">
      <c r="A35" s="332"/>
      <c r="C35" s="710"/>
      <c r="D35" s="330" t="s">
        <v>608</v>
      </c>
    </row>
    <row r="36" spans="1:8" ht="23.25" customHeight="1">
      <c r="C36" s="330" t="s">
        <v>600</v>
      </c>
    </row>
    <row r="37" spans="1:8" ht="23.25" customHeight="1">
      <c r="C37" s="710"/>
      <c r="D37" s="333" t="s">
        <v>425</v>
      </c>
    </row>
    <row r="38" spans="1:8" ht="23.25" customHeight="1">
      <c r="C38" s="710"/>
      <c r="D38" s="333" t="s">
        <v>426</v>
      </c>
      <c r="E38" s="333"/>
    </row>
    <row r="39" spans="1:8" ht="23.25" customHeight="1">
      <c r="C39" s="710"/>
      <c r="D39" s="333" t="s">
        <v>427</v>
      </c>
    </row>
    <row r="40" spans="1:8" ht="23.25" customHeight="1">
      <c r="C40" s="710"/>
      <c r="D40" s="330" t="s">
        <v>412</v>
      </c>
      <c r="F40" s="783"/>
      <c r="G40" s="784"/>
      <c r="H40" s="785"/>
    </row>
  </sheetData>
  <sheetProtection algorithmName="SHA-512" hashValue="jGDKFMSDm35Vuo5ekYun0OdEbmkbvUPEWlzA6sxslEECqBcYiaCVeE0QT/mbMKg+5XCddGbv99enPJ/a84ie9A==" saltValue="58BqG4QvRKRhycY69K4rNA==" spinCount="100000" sheet="1" formatCells="0"/>
  <mergeCells count="6">
    <mergeCell ref="F14:H14"/>
    <mergeCell ref="F24:H24"/>
    <mergeCell ref="F33:H33"/>
    <mergeCell ref="F40:H40"/>
    <mergeCell ref="A2:B2"/>
    <mergeCell ref="D20:H20"/>
  </mergeCells>
  <phoneticPr fontId="4"/>
  <pageMargins left="0.51181102362204722" right="0.47244094488188981" top="0.91" bottom="0.39" header="0.59" footer="0.31496062992125984"/>
  <pageSetup paperSize="9" scale="84" orientation="portrait" horizontalDpi="1200" verticalDpi="1200" r:id="rId1"/>
  <headerFooter>
    <oddHeader>&amp;C&amp;"Meiryo UI,標準"&amp;10 2025年度　都医学研　夏のセミナー　事前課題</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907E-7412-47E5-80A4-6242FA4B9656}">
  <sheetPr>
    <tabColor theme="9" tint="0.79998168889431442"/>
    <pageSetUpPr fitToPage="1"/>
  </sheetPr>
  <dimension ref="A1:H36"/>
  <sheetViews>
    <sheetView view="pageLayout" zoomScale="80" zoomScaleNormal="100" zoomScaleSheetLayoutView="100" zoomScalePageLayoutView="80" workbookViewId="0">
      <selection activeCell="E7" sqref="E7"/>
    </sheetView>
  </sheetViews>
  <sheetFormatPr defaultColWidth="8.625" defaultRowHeight="15.75"/>
  <cols>
    <col min="1" max="1" width="1.125" style="330" customWidth="1"/>
    <col min="2" max="2" width="4.125" style="330" customWidth="1"/>
    <col min="3" max="3" width="3.625" style="332" customWidth="1"/>
    <col min="4" max="4" width="39.625" style="330" customWidth="1"/>
    <col min="5" max="5" width="11.25" style="330" customWidth="1"/>
    <col min="6" max="6" width="9.875" style="330" customWidth="1"/>
    <col min="7" max="7" width="68.125" style="330" customWidth="1"/>
    <col min="8" max="8" width="72.75" style="330" customWidth="1"/>
    <col min="9" max="16384" width="8.625" style="330"/>
  </cols>
  <sheetData>
    <row r="1" spans="1:8" s="338" customFormat="1" ht="24.95" customHeight="1">
      <c r="A1" s="334" t="s">
        <v>428</v>
      </c>
      <c r="C1" s="335"/>
      <c r="D1" s="335"/>
      <c r="E1" s="336"/>
      <c r="F1" s="336"/>
      <c r="G1" s="337"/>
    </row>
    <row r="2" spans="1:8" s="338" customFormat="1" ht="27.6" hidden="1" customHeight="1">
      <c r="B2" s="334"/>
      <c r="C2" s="335"/>
      <c r="D2" s="335"/>
      <c r="E2" s="339"/>
      <c r="F2" s="640">
        <f>Ⅰ.保健活動体制!F1</f>
        <v>0</v>
      </c>
      <c r="G2" s="639">
        <f>Ⅰ.保健活動体制!H1</f>
        <v>0</v>
      </c>
    </row>
    <row r="3" spans="1:8" s="338" customFormat="1" ht="21" customHeight="1">
      <c r="B3" s="340" t="s">
        <v>607</v>
      </c>
      <c r="D3" s="335"/>
      <c r="E3" s="341"/>
      <c r="F3" s="341"/>
      <c r="G3" s="341"/>
      <c r="H3" s="342"/>
    </row>
    <row r="4" spans="1:8" s="338" customFormat="1" ht="21" customHeight="1" thickBot="1">
      <c r="B4" s="343" t="s">
        <v>429</v>
      </c>
      <c r="C4" s="344"/>
      <c r="H4" s="345"/>
    </row>
    <row r="5" spans="1:8" ht="33" customHeight="1">
      <c r="B5" s="795" t="s">
        <v>430</v>
      </c>
      <c r="C5" s="796"/>
      <c r="D5" s="796"/>
      <c r="E5" s="346" t="s">
        <v>431</v>
      </c>
      <c r="F5" s="347" t="s">
        <v>432</v>
      </c>
      <c r="G5" s="796" t="s">
        <v>433</v>
      </c>
      <c r="H5" s="797"/>
    </row>
    <row r="6" spans="1:8" ht="59.25" customHeight="1" thickBot="1">
      <c r="B6" s="348" t="s">
        <v>434</v>
      </c>
      <c r="C6" s="798" t="s">
        <v>435</v>
      </c>
      <c r="D6" s="799"/>
      <c r="E6" s="349" t="s">
        <v>436</v>
      </c>
      <c r="F6" s="350" t="s">
        <v>437</v>
      </c>
      <c r="G6" s="351" t="s">
        <v>438</v>
      </c>
      <c r="H6" s="352" t="s">
        <v>439</v>
      </c>
    </row>
    <row r="7" spans="1:8" ht="45" customHeight="1">
      <c r="B7" s="800" t="s">
        <v>440</v>
      </c>
      <c r="C7" s="353" t="s">
        <v>441</v>
      </c>
      <c r="D7" s="354" t="s">
        <v>442</v>
      </c>
      <c r="E7" s="355"/>
      <c r="F7" s="356"/>
      <c r="G7" s="357" t="s">
        <v>443</v>
      </c>
      <c r="H7" s="358" t="s">
        <v>595</v>
      </c>
    </row>
    <row r="8" spans="1:8" ht="59.25" customHeight="1">
      <c r="B8" s="792"/>
      <c r="C8" s="359" t="s">
        <v>444</v>
      </c>
      <c r="D8" s="360" t="s">
        <v>445</v>
      </c>
      <c r="E8" s="361"/>
      <c r="F8" s="362"/>
      <c r="G8" s="363" t="s">
        <v>642</v>
      </c>
      <c r="H8" s="364" t="s">
        <v>446</v>
      </c>
    </row>
    <row r="9" spans="1:8" ht="71.25" customHeight="1" thickBot="1">
      <c r="B9" s="793"/>
      <c r="C9" s="365" t="s">
        <v>447</v>
      </c>
      <c r="D9" s="366" t="s">
        <v>448</v>
      </c>
      <c r="E9" s="367"/>
      <c r="F9" s="368"/>
      <c r="G9" s="369" t="s">
        <v>643</v>
      </c>
      <c r="H9" s="370" t="s">
        <v>449</v>
      </c>
    </row>
    <row r="10" spans="1:8" ht="76.5" customHeight="1" thickTop="1">
      <c r="B10" s="791" t="s">
        <v>450</v>
      </c>
      <c r="C10" s="371" t="s">
        <v>451</v>
      </c>
      <c r="D10" s="372" t="s">
        <v>452</v>
      </c>
      <c r="E10" s="373"/>
      <c r="F10" s="374"/>
      <c r="G10" s="375" t="s">
        <v>453</v>
      </c>
      <c r="H10" s="376" t="s">
        <v>454</v>
      </c>
    </row>
    <row r="11" spans="1:8" ht="51.75" customHeight="1">
      <c r="B11" s="792"/>
      <c r="C11" s="359" t="s">
        <v>455</v>
      </c>
      <c r="D11" s="360" t="s">
        <v>456</v>
      </c>
      <c r="E11" s="361"/>
      <c r="F11" s="362"/>
      <c r="G11" s="363" t="s">
        <v>457</v>
      </c>
      <c r="H11" s="364" t="s">
        <v>458</v>
      </c>
    </row>
    <row r="12" spans="1:8" ht="45.75" customHeight="1">
      <c r="B12" s="792"/>
      <c r="C12" s="359" t="s">
        <v>459</v>
      </c>
      <c r="D12" s="360" t="s">
        <v>460</v>
      </c>
      <c r="E12" s="361"/>
      <c r="F12" s="362"/>
      <c r="G12" s="363" t="s">
        <v>461</v>
      </c>
      <c r="H12" s="364" t="s">
        <v>462</v>
      </c>
    </row>
    <row r="13" spans="1:8" ht="50.25" customHeight="1">
      <c r="B13" s="792"/>
      <c r="C13" s="359" t="s">
        <v>463</v>
      </c>
      <c r="D13" s="360" t="s">
        <v>464</v>
      </c>
      <c r="E13" s="361"/>
      <c r="F13" s="362"/>
      <c r="G13" s="363" t="s">
        <v>465</v>
      </c>
      <c r="H13" s="364" t="s">
        <v>466</v>
      </c>
    </row>
    <row r="14" spans="1:8" ht="62.25" customHeight="1">
      <c r="B14" s="792"/>
      <c r="C14" s="359" t="s">
        <v>467</v>
      </c>
      <c r="D14" s="360" t="s">
        <v>468</v>
      </c>
      <c r="E14" s="361"/>
      <c r="F14" s="362"/>
      <c r="G14" s="363" t="s">
        <v>469</v>
      </c>
      <c r="H14" s="364" t="s">
        <v>470</v>
      </c>
    </row>
    <row r="15" spans="1:8" ht="56.25" customHeight="1">
      <c r="B15" s="792"/>
      <c r="C15" s="359" t="s">
        <v>471</v>
      </c>
      <c r="D15" s="360" t="s">
        <v>472</v>
      </c>
      <c r="E15" s="361"/>
      <c r="F15" s="362"/>
      <c r="G15" s="363" t="s">
        <v>473</v>
      </c>
      <c r="H15" s="364" t="s">
        <v>474</v>
      </c>
    </row>
    <row r="16" spans="1:8" ht="71.25" customHeight="1">
      <c r="B16" s="792"/>
      <c r="C16" s="359" t="s">
        <v>475</v>
      </c>
      <c r="D16" s="360" t="s">
        <v>476</v>
      </c>
      <c r="E16" s="361"/>
      <c r="F16" s="362"/>
      <c r="G16" s="363" t="s">
        <v>477</v>
      </c>
      <c r="H16" s="364" t="s">
        <v>478</v>
      </c>
    </row>
    <row r="17" spans="2:8" ht="70.5" customHeight="1" thickBot="1">
      <c r="B17" s="793"/>
      <c r="C17" s="365" t="s">
        <v>479</v>
      </c>
      <c r="D17" s="366" t="s">
        <v>480</v>
      </c>
      <c r="E17" s="377"/>
      <c r="F17" s="378"/>
      <c r="G17" s="369" t="s">
        <v>481</v>
      </c>
      <c r="H17" s="370" t="s">
        <v>482</v>
      </c>
    </row>
    <row r="18" spans="2:8" ht="73.5" customHeight="1" thickTop="1">
      <c r="B18" s="791" t="s">
        <v>483</v>
      </c>
      <c r="C18" s="371" t="s">
        <v>484</v>
      </c>
      <c r="D18" s="372" t="s">
        <v>485</v>
      </c>
      <c r="E18" s="379"/>
      <c r="F18" s="380"/>
      <c r="G18" s="375" t="s">
        <v>486</v>
      </c>
      <c r="H18" s="376" t="s">
        <v>487</v>
      </c>
    </row>
    <row r="19" spans="2:8" ht="73.5" customHeight="1">
      <c r="B19" s="792"/>
      <c r="C19" s="359" t="s">
        <v>488</v>
      </c>
      <c r="D19" s="360" t="s">
        <v>489</v>
      </c>
      <c r="E19" s="361"/>
      <c r="F19" s="362"/>
      <c r="G19" s="363" t="s">
        <v>644</v>
      </c>
      <c r="H19" s="364" t="s">
        <v>490</v>
      </c>
    </row>
    <row r="20" spans="2:8" ht="73.5" customHeight="1">
      <c r="B20" s="792"/>
      <c r="C20" s="359" t="s">
        <v>491</v>
      </c>
      <c r="D20" s="360" t="s">
        <v>492</v>
      </c>
      <c r="E20" s="361"/>
      <c r="F20" s="362"/>
      <c r="G20" s="363" t="s">
        <v>645</v>
      </c>
      <c r="H20" s="364" t="s">
        <v>493</v>
      </c>
    </row>
    <row r="21" spans="2:8" ht="73.5" customHeight="1">
      <c r="B21" s="792"/>
      <c r="C21" s="359" t="s">
        <v>494</v>
      </c>
      <c r="D21" s="360" t="s">
        <v>495</v>
      </c>
      <c r="E21" s="361"/>
      <c r="F21" s="362"/>
      <c r="G21" s="363" t="s">
        <v>646</v>
      </c>
      <c r="H21" s="364" t="s">
        <v>496</v>
      </c>
    </row>
    <row r="22" spans="2:8" ht="73.5" customHeight="1">
      <c r="B22" s="792"/>
      <c r="C22" s="359" t="s">
        <v>497</v>
      </c>
      <c r="D22" s="360" t="s">
        <v>498</v>
      </c>
      <c r="E22" s="361"/>
      <c r="F22" s="362"/>
      <c r="G22" s="363" t="s">
        <v>647</v>
      </c>
      <c r="H22" s="364" t="s">
        <v>499</v>
      </c>
    </row>
    <row r="23" spans="2:8" ht="73.5" customHeight="1">
      <c r="B23" s="792"/>
      <c r="C23" s="359" t="s">
        <v>500</v>
      </c>
      <c r="D23" s="360" t="s">
        <v>501</v>
      </c>
      <c r="E23" s="361"/>
      <c r="F23" s="362"/>
      <c r="G23" s="363" t="s">
        <v>502</v>
      </c>
      <c r="H23" s="364" t="s">
        <v>503</v>
      </c>
    </row>
    <row r="24" spans="2:8" ht="73.5" customHeight="1">
      <c r="B24" s="792"/>
      <c r="C24" s="359" t="s">
        <v>504</v>
      </c>
      <c r="D24" s="360" t="s">
        <v>505</v>
      </c>
      <c r="E24" s="361"/>
      <c r="F24" s="362"/>
      <c r="G24" s="363" t="s">
        <v>506</v>
      </c>
      <c r="H24" s="364" t="s">
        <v>507</v>
      </c>
    </row>
    <row r="25" spans="2:8" ht="73.5" customHeight="1">
      <c r="B25" s="792"/>
      <c r="C25" s="359" t="s">
        <v>508</v>
      </c>
      <c r="D25" s="360" t="s">
        <v>509</v>
      </c>
      <c r="E25" s="361"/>
      <c r="F25" s="362"/>
      <c r="G25" s="363" t="s">
        <v>510</v>
      </c>
      <c r="H25" s="364" t="s">
        <v>511</v>
      </c>
    </row>
    <row r="26" spans="2:8" ht="73.5" customHeight="1" thickBot="1">
      <c r="B26" s="793"/>
      <c r="C26" s="365" t="s">
        <v>512</v>
      </c>
      <c r="D26" s="366" t="s">
        <v>513</v>
      </c>
      <c r="E26" s="367"/>
      <c r="F26" s="368"/>
      <c r="G26" s="369" t="s">
        <v>514</v>
      </c>
      <c r="H26" s="370" t="s">
        <v>515</v>
      </c>
    </row>
    <row r="27" spans="2:8" ht="72.75" customHeight="1" thickTop="1">
      <c r="B27" s="791" t="s">
        <v>516</v>
      </c>
      <c r="C27" s="371" t="s">
        <v>517</v>
      </c>
      <c r="D27" s="372" t="s">
        <v>518</v>
      </c>
      <c r="E27" s="373"/>
      <c r="F27" s="374"/>
      <c r="G27" s="375" t="s">
        <v>519</v>
      </c>
      <c r="H27" s="376" t="s">
        <v>520</v>
      </c>
    </row>
    <row r="28" spans="2:8" ht="93" customHeight="1">
      <c r="B28" s="792"/>
      <c r="C28" s="359" t="s">
        <v>521</v>
      </c>
      <c r="D28" s="360" t="s">
        <v>522</v>
      </c>
      <c r="E28" s="361"/>
      <c r="F28" s="362"/>
      <c r="G28" s="363" t="s">
        <v>523</v>
      </c>
      <c r="H28" s="364" t="s">
        <v>524</v>
      </c>
    </row>
    <row r="29" spans="2:8" ht="72.75" customHeight="1">
      <c r="B29" s="792"/>
      <c r="C29" s="359" t="s">
        <v>525</v>
      </c>
      <c r="D29" s="360" t="s">
        <v>526</v>
      </c>
      <c r="E29" s="361"/>
      <c r="F29" s="362"/>
      <c r="G29" s="363" t="s">
        <v>527</v>
      </c>
      <c r="H29" s="364" t="s">
        <v>528</v>
      </c>
    </row>
    <row r="30" spans="2:8" ht="77.25" customHeight="1" thickBot="1">
      <c r="B30" s="793"/>
      <c r="C30" s="365" t="s">
        <v>529</v>
      </c>
      <c r="D30" s="366" t="s">
        <v>530</v>
      </c>
      <c r="E30" s="367"/>
      <c r="F30" s="368"/>
      <c r="G30" s="369" t="s">
        <v>531</v>
      </c>
      <c r="H30" s="370" t="s">
        <v>532</v>
      </c>
    </row>
    <row r="31" spans="2:8" ht="61.5" customHeight="1" thickTop="1">
      <c r="B31" s="791" t="s">
        <v>533</v>
      </c>
      <c r="C31" s="371" t="s">
        <v>534</v>
      </c>
      <c r="D31" s="372" t="s">
        <v>535</v>
      </c>
      <c r="E31" s="373"/>
      <c r="F31" s="374"/>
      <c r="G31" s="375" t="s">
        <v>536</v>
      </c>
      <c r="H31" s="376" t="s">
        <v>537</v>
      </c>
    </row>
    <row r="32" spans="2:8" ht="82.5" customHeight="1">
      <c r="B32" s="792"/>
      <c r="C32" s="359" t="s">
        <v>538</v>
      </c>
      <c r="D32" s="360" t="s">
        <v>539</v>
      </c>
      <c r="E32" s="361"/>
      <c r="F32" s="362"/>
      <c r="G32" s="363" t="s">
        <v>540</v>
      </c>
      <c r="H32" s="364" t="s">
        <v>541</v>
      </c>
    </row>
    <row r="33" spans="2:8" ht="76.5" customHeight="1" thickBot="1">
      <c r="B33" s="793"/>
      <c r="C33" s="365" t="s">
        <v>542</v>
      </c>
      <c r="D33" s="366" t="s">
        <v>543</v>
      </c>
      <c r="E33" s="367"/>
      <c r="F33" s="368"/>
      <c r="G33" s="369" t="s">
        <v>648</v>
      </c>
      <c r="H33" s="370" t="s">
        <v>544</v>
      </c>
    </row>
    <row r="34" spans="2:8" ht="68.25" customHeight="1" thickTop="1">
      <c r="B34" s="792" t="s">
        <v>545</v>
      </c>
      <c r="C34" s="381" t="s">
        <v>546</v>
      </c>
      <c r="D34" s="382" t="s">
        <v>547</v>
      </c>
      <c r="E34" s="355"/>
      <c r="F34" s="356"/>
      <c r="G34" s="375" t="s">
        <v>536</v>
      </c>
      <c r="H34" s="383" t="s">
        <v>548</v>
      </c>
    </row>
    <row r="35" spans="2:8" ht="58.5" customHeight="1">
      <c r="B35" s="792"/>
      <c r="C35" s="359" t="s">
        <v>549</v>
      </c>
      <c r="D35" s="360" t="s">
        <v>550</v>
      </c>
      <c r="E35" s="361"/>
      <c r="F35" s="362"/>
      <c r="G35" s="363" t="s">
        <v>551</v>
      </c>
      <c r="H35" s="364" t="s">
        <v>552</v>
      </c>
    </row>
    <row r="36" spans="2:8" ht="58.5" customHeight="1" thickBot="1">
      <c r="B36" s="794"/>
      <c r="C36" s="384" t="s">
        <v>553</v>
      </c>
      <c r="D36" s="385" t="s">
        <v>554</v>
      </c>
      <c r="E36" s="377"/>
      <c r="F36" s="378"/>
      <c r="G36" s="386" t="s">
        <v>555</v>
      </c>
      <c r="H36" s="387" t="s">
        <v>556</v>
      </c>
    </row>
  </sheetData>
  <sheetProtection algorithmName="SHA-512" hashValue="TKDqwY6LO9TEbaBBvTLlSoYhM+cfdwUiHmmDmjZjrGUCITJIQWwM0a2ZS556ZBOtGWSGKTDFwK83pnjcGKAnYA==" saltValue="3D/waVwSlamQTRihBEyVqg==" spinCount="100000" sheet="1" formatCells="0" formatColumns="0"/>
  <protectedRanges>
    <protectedRange algorithmName="SHA-512" hashValue="LMHsgccOdVaSL2Qxv1Oo6ILf1Gy3MvaXO5uLhO3WVvB/WttrXs0+1T96e6ZIYMxjeiE9dnMLa2/3Q7rSnVS/lg==" saltValue="ZjxgzZNzc+m27nrNPxw2zQ==" spinCount="100000" sqref="G1:H1048576" name="範囲3"/>
    <protectedRange algorithmName="SHA-512" hashValue="vLCydG6JG0AzNaL6MQ9uksIxISDwgdyQLJGn9CC2IjAu4G6naXSkiqj/nHkdEZQgpLXdDe3lB/Zmq+gfrlCyqQ==" saltValue="HwyMEwD+bQeOJHFDDeHgrw==" spinCount="100000" sqref="A1 C1:D1048576 A2:B1048576" name="範囲2"/>
  </protectedRanges>
  <mergeCells count="9">
    <mergeCell ref="B27:B30"/>
    <mergeCell ref="B31:B33"/>
    <mergeCell ref="B34:B36"/>
    <mergeCell ref="B5:D5"/>
    <mergeCell ref="G5:H5"/>
    <mergeCell ref="C6:D6"/>
    <mergeCell ref="B7:B9"/>
    <mergeCell ref="B10:B17"/>
    <mergeCell ref="B18:B26"/>
  </mergeCells>
  <phoneticPr fontId="4"/>
  <pageMargins left="0.51181102362204722" right="0.47244094488188981" top="0.91" bottom="0.39" header="0.59" footer="0.31496062992125984"/>
  <pageSetup paperSize="9" scale="66" fitToHeight="0" orientation="landscape" r:id="rId1"/>
  <headerFooter>
    <oddHeader>&amp;C2025年度　都医学研　夏のセミナー　事前課題</oddHeader>
  </headerFooter>
  <rowBreaks count="2" manualBreakCount="2">
    <brk id="17" max="16383" man="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A1:AT149"/>
  <sheetViews>
    <sheetView showGridLines="0" view="pageLayout" topLeftCell="B1" zoomScaleNormal="100" zoomScaleSheetLayoutView="80" workbookViewId="0">
      <selection activeCell="K3" sqref="K3"/>
    </sheetView>
  </sheetViews>
  <sheetFormatPr defaultColWidth="9" defaultRowHeight="15.75"/>
  <cols>
    <col min="1" max="1" width="3.375" style="390" hidden="1" customWidth="1"/>
    <col min="2" max="2" width="3.875" style="412" customWidth="1"/>
    <col min="3" max="3" width="7" style="428" customWidth="1"/>
    <col min="4" max="4" width="7.625" style="428" customWidth="1"/>
    <col min="5" max="5" width="4.25" style="428" customWidth="1"/>
    <col min="6" max="6" width="5.875" style="428" customWidth="1"/>
    <col min="7" max="7" width="10" style="421" customWidth="1"/>
    <col min="8" max="8" width="5.125" style="421" customWidth="1"/>
    <col min="9" max="9" width="4.625" style="421" customWidth="1"/>
    <col min="10" max="14" width="4.5" style="421" customWidth="1"/>
    <col min="15" max="15" width="7.125" style="421" customWidth="1"/>
    <col min="16" max="17" width="4.875" style="421" customWidth="1"/>
    <col min="18" max="19" width="5.375" style="421" customWidth="1"/>
    <col min="20" max="20" width="4.875" style="421" customWidth="1"/>
    <col min="21" max="21" width="7.875" style="421" customWidth="1"/>
    <col min="22" max="22" width="3.875" style="421" customWidth="1"/>
    <col min="23" max="23" width="5.5" style="421" customWidth="1"/>
    <col min="24" max="24" width="8" style="421" customWidth="1"/>
    <col min="25" max="25" width="3.875" style="421" customWidth="1"/>
    <col min="26" max="26" width="5.625" style="421" customWidth="1"/>
    <col min="27" max="27" width="9.375" style="421" customWidth="1"/>
    <col min="28" max="28" width="9.875" style="421" customWidth="1"/>
    <col min="29" max="30" width="10.125" style="421" customWidth="1"/>
    <col min="31" max="31" width="8.625" style="421" customWidth="1"/>
    <col min="32" max="32" width="3.125" style="421" customWidth="1"/>
    <col min="33" max="33" width="6" style="421" customWidth="1"/>
    <col min="34" max="35" width="6.875" style="421" customWidth="1"/>
    <col min="36" max="37" width="8" style="421" customWidth="1"/>
    <col min="38" max="38" width="6.5" style="421" customWidth="1"/>
    <col min="39" max="39" width="5" style="421" customWidth="1"/>
    <col min="40" max="44" width="5.375" style="421" customWidth="1"/>
    <col min="45" max="45" width="8" style="421" customWidth="1"/>
    <col min="46" max="46" width="4.5" style="421" customWidth="1"/>
    <col min="47" max="16384" width="9" style="421"/>
  </cols>
  <sheetData>
    <row r="1" spans="1:44" s="398" customFormat="1" ht="26.25" customHeight="1">
      <c r="A1" s="399"/>
      <c r="B1" s="397" t="s">
        <v>271</v>
      </c>
      <c r="C1" s="397"/>
      <c r="D1" s="397"/>
      <c r="E1" s="397"/>
      <c r="F1" s="397"/>
      <c r="G1" s="397"/>
      <c r="H1" s="397"/>
      <c r="I1" s="397"/>
      <c r="J1" s="397"/>
      <c r="K1" s="397"/>
      <c r="L1" s="397"/>
      <c r="M1" s="397"/>
      <c r="N1" s="397"/>
      <c r="O1" s="397"/>
      <c r="P1" s="397"/>
      <c r="Q1" s="397"/>
      <c r="R1" s="397"/>
      <c r="S1" s="397"/>
      <c r="T1" s="397"/>
      <c r="U1" s="397"/>
      <c r="V1" s="397"/>
      <c r="W1" s="397"/>
      <c r="AN1" s="399"/>
      <c r="AO1" s="400"/>
      <c r="AP1" s="400"/>
      <c r="AQ1" s="400"/>
      <c r="AR1" s="400"/>
    </row>
    <row r="2" spans="1:44" s="398" customFormat="1" ht="21" customHeight="1">
      <c r="A2" s="399"/>
      <c r="B2" s="401" t="s">
        <v>202</v>
      </c>
      <c r="C2" s="402"/>
      <c r="D2" s="402"/>
      <c r="E2" s="402"/>
      <c r="F2" s="402"/>
      <c r="G2" s="402"/>
      <c r="H2" s="403"/>
      <c r="I2" s="403"/>
      <c r="J2" s="403"/>
      <c r="K2" s="403"/>
      <c r="L2" s="403"/>
      <c r="M2" s="403"/>
      <c r="N2" s="403"/>
      <c r="O2" s="403"/>
      <c r="P2" s="403"/>
      <c r="Q2" s="403"/>
      <c r="R2" s="403"/>
      <c r="S2" s="403"/>
      <c r="T2" s="403"/>
      <c r="U2" s="403"/>
      <c r="V2" s="404"/>
      <c r="W2" s="404"/>
      <c r="X2" s="404"/>
      <c r="Y2" s="405"/>
      <c r="Z2" s="406"/>
      <c r="AA2" s="404"/>
      <c r="AB2" s="405"/>
      <c r="AC2" s="406"/>
      <c r="AD2" s="395"/>
      <c r="AE2" s="395"/>
      <c r="AF2" s="407"/>
      <c r="AG2" s="408"/>
      <c r="AH2" s="409"/>
      <c r="AI2" s="410"/>
      <c r="AJ2" s="408"/>
      <c r="AK2" s="411"/>
    </row>
    <row r="3" spans="1:44" ht="21" customHeight="1">
      <c r="C3" s="413"/>
      <c r="D3" s="414" t="s">
        <v>134</v>
      </c>
      <c r="E3" s="415"/>
      <c r="F3" s="415"/>
      <c r="G3" s="416"/>
      <c r="H3" s="416"/>
      <c r="I3" s="417"/>
      <c r="J3" s="418" t="s">
        <v>566</v>
      </c>
      <c r="K3" s="419"/>
      <c r="L3" s="417" t="s">
        <v>280</v>
      </c>
      <c r="M3" s="417"/>
      <c r="N3" s="417"/>
      <c r="O3" s="417"/>
      <c r="P3" s="417"/>
      <c r="Q3" s="417"/>
      <c r="R3" s="417"/>
      <c r="S3" s="417"/>
      <c r="T3" s="417"/>
      <c r="U3" s="420"/>
      <c r="X3" s="412"/>
      <c r="Y3" s="422"/>
      <c r="Z3" s="423"/>
      <c r="AA3" s="424"/>
      <c r="AB3" s="422"/>
      <c r="AC3" s="423"/>
      <c r="AD3" s="398"/>
      <c r="AE3" s="423"/>
      <c r="AF3" s="425"/>
      <c r="AG3" s="426"/>
      <c r="AI3" s="427"/>
      <c r="AK3" s="408"/>
      <c r="AL3" s="398"/>
    </row>
    <row r="4" spans="1:44" ht="15" customHeight="1">
      <c r="D4" s="429" t="s">
        <v>279</v>
      </c>
      <c r="E4" s="421"/>
      <c r="F4" s="421"/>
      <c r="G4" s="428"/>
      <c r="H4" s="428"/>
      <c r="U4" s="430"/>
      <c r="X4" s="412"/>
      <c r="AI4" s="426"/>
      <c r="AK4" s="412"/>
      <c r="AL4" s="412"/>
    </row>
    <row r="5" spans="1:44" ht="6" customHeight="1">
      <c r="D5" s="429"/>
      <c r="E5" s="421"/>
      <c r="F5" s="421"/>
      <c r="G5" s="428"/>
      <c r="H5" s="428"/>
      <c r="U5" s="430"/>
      <c r="X5" s="412"/>
      <c r="AB5" s="412"/>
      <c r="AK5" s="412"/>
      <c r="AL5" s="412"/>
    </row>
    <row r="6" spans="1:44" ht="15" customHeight="1">
      <c r="D6" s="431" t="s">
        <v>370</v>
      </c>
      <c r="E6" s="432"/>
      <c r="F6" s="432"/>
      <c r="G6" s="694"/>
      <c r="H6" s="428"/>
      <c r="J6" s="432" t="s">
        <v>276</v>
      </c>
      <c r="K6" s="432"/>
      <c r="L6" s="432"/>
      <c r="M6" s="432"/>
      <c r="O6" s="421" t="s">
        <v>221</v>
      </c>
      <c r="P6" s="595"/>
      <c r="Q6" s="421" t="s">
        <v>89</v>
      </c>
      <c r="S6" s="433" t="s">
        <v>218</v>
      </c>
      <c r="T6" s="595"/>
      <c r="U6" s="430" t="s">
        <v>89</v>
      </c>
      <c r="X6" s="412"/>
      <c r="AD6" s="412"/>
      <c r="AK6" s="412"/>
      <c r="AL6" s="412"/>
    </row>
    <row r="7" spans="1:44" ht="15" customHeight="1">
      <c r="D7" s="429" t="s">
        <v>371</v>
      </c>
      <c r="E7" s="421"/>
      <c r="F7" s="421"/>
      <c r="G7" s="689"/>
      <c r="J7" s="432" t="s">
        <v>277</v>
      </c>
      <c r="K7" s="432"/>
      <c r="L7" s="432"/>
      <c r="M7" s="432"/>
      <c r="O7" s="421" t="s">
        <v>221</v>
      </c>
      <c r="P7" s="595"/>
      <c r="Q7" s="421" t="s">
        <v>89</v>
      </c>
      <c r="S7" s="433" t="s">
        <v>218</v>
      </c>
      <c r="T7" s="595"/>
      <c r="U7" s="430" t="s">
        <v>89</v>
      </c>
      <c r="X7" s="412"/>
      <c r="AK7" s="412"/>
      <c r="AL7" s="412"/>
    </row>
    <row r="8" spans="1:44" ht="15" customHeight="1">
      <c r="D8" s="606" t="s">
        <v>372</v>
      </c>
      <c r="E8" s="434"/>
      <c r="F8" s="434"/>
      <c r="G8" s="690"/>
      <c r="H8" s="421" t="s">
        <v>0</v>
      </c>
      <c r="J8" s="432" t="s">
        <v>278</v>
      </c>
      <c r="K8" s="432"/>
      <c r="L8" s="432"/>
      <c r="M8" s="432"/>
      <c r="O8" s="421" t="s">
        <v>221</v>
      </c>
      <c r="P8" s="595"/>
      <c r="Q8" s="421" t="s">
        <v>89</v>
      </c>
      <c r="S8" s="433" t="s">
        <v>218</v>
      </c>
      <c r="T8" s="595"/>
      <c r="U8" s="430" t="s">
        <v>89</v>
      </c>
      <c r="X8" s="435"/>
      <c r="AK8" s="412"/>
      <c r="AL8" s="412"/>
    </row>
    <row r="9" spans="1:44" ht="15" customHeight="1">
      <c r="D9" s="606" t="s">
        <v>373</v>
      </c>
      <c r="E9" s="434"/>
      <c r="F9" s="434"/>
      <c r="G9" s="691"/>
      <c r="H9" s="607" t="s">
        <v>591</v>
      </c>
      <c r="J9" s="432" t="s">
        <v>220</v>
      </c>
      <c r="K9" s="432"/>
      <c r="L9" s="432"/>
      <c r="M9" s="432"/>
      <c r="O9" s="421" t="s">
        <v>221</v>
      </c>
      <c r="P9" s="667"/>
      <c r="Q9" s="421" t="s">
        <v>89</v>
      </c>
      <c r="U9" s="436"/>
      <c r="X9" s="435"/>
      <c r="AJ9" s="412"/>
      <c r="AK9" s="412"/>
    </row>
    <row r="10" spans="1:44" ht="15" customHeight="1">
      <c r="D10" s="606" t="s">
        <v>374</v>
      </c>
      <c r="E10" s="434"/>
      <c r="F10" s="434"/>
      <c r="G10" s="692"/>
      <c r="H10" s="607" t="s">
        <v>366</v>
      </c>
      <c r="J10" s="432" t="s">
        <v>1</v>
      </c>
      <c r="K10" s="432"/>
      <c r="L10" s="432"/>
      <c r="M10" s="432"/>
      <c r="O10" s="421" t="s">
        <v>221</v>
      </c>
      <c r="P10" s="667"/>
      <c r="Q10" s="421" t="s">
        <v>89</v>
      </c>
      <c r="U10" s="436"/>
      <c r="X10" s="435"/>
      <c r="AK10" s="412"/>
      <c r="AL10" s="412"/>
    </row>
    <row r="11" spans="1:44" ht="15" customHeight="1">
      <c r="D11" s="431" t="s">
        <v>367</v>
      </c>
      <c r="E11" s="432"/>
      <c r="F11" s="432"/>
      <c r="G11" s="693"/>
      <c r="H11" s="421" t="s">
        <v>0</v>
      </c>
      <c r="J11" s="432" t="s">
        <v>565</v>
      </c>
      <c r="K11" s="432"/>
      <c r="L11" s="432"/>
      <c r="M11" s="432"/>
      <c r="O11" s="421" t="s">
        <v>221</v>
      </c>
      <c r="P11" s="667"/>
      <c r="Q11" s="421" t="s">
        <v>89</v>
      </c>
      <c r="U11" s="430"/>
      <c r="X11" s="435"/>
      <c r="AK11" s="412"/>
      <c r="AL11" s="412"/>
    </row>
    <row r="12" spans="1:44" ht="15" customHeight="1">
      <c r="D12" s="437"/>
      <c r="E12" s="438" t="s">
        <v>368</v>
      </c>
      <c r="F12" s="439"/>
      <c r="G12" s="413" t="s">
        <v>137</v>
      </c>
      <c r="H12" s="648"/>
      <c r="I12" s="421" t="s">
        <v>0</v>
      </c>
      <c r="S12" s="435"/>
      <c r="U12" s="430"/>
      <c r="X12" s="435"/>
      <c r="AK12" s="412"/>
      <c r="AL12" s="412"/>
    </row>
    <row r="13" spans="1:44" ht="15" customHeight="1">
      <c r="D13" s="437"/>
      <c r="E13" s="438" t="s">
        <v>369</v>
      </c>
      <c r="F13" s="439"/>
      <c r="G13" s="413" t="s">
        <v>135</v>
      </c>
      <c r="H13" s="648"/>
      <c r="I13" s="421" t="s">
        <v>0</v>
      </c>
      <c r="J13" s="432"/>
      <c r="K13" s="440"/>
      <c r="L13" s="432"/>
      <c r="M13" s="432"/>
      <c r="U13" s="430"/>
      <c r="X13" s="412"/>
      <c r="AK13" s="412"/>
      <c r="AL13" s="412"/>
    </row>
    <row r="14" spans="1:44" ht="15" customHeight="1">
      <c r="D14" s="437"/>
      <c r="G14" s="413" t="s">
        <v>597</v>
      </c>
      <c r="H14" s="648"/>
      <c r="I14" s="421" t="s">
        <v>0</v>
      </c>
      <c r="U14" s="430"/>
      <c r="X14" s="396"/>
      <c r="AJ14" s="412"/>
      <c r="AK14" s="412"/>
      <c r="AL14" s="412"/>
    </row>
    <row r="15" spans="1:44" ht="15" customHeight="1">
      <c r="D15" s="441"/>
      <c r="E15" s="442"/>
      <c r="F15" s="442"/>
      <c r="G15" s="443" t="s">
        <v>136</v>
      </c>
      <c r="H15" s="649"/>
      <c r="I15" s="444" t="s">
        <v>0</v>
      </c>
      <c r="J15" s="444"/>
      <c r="K15" s="444"/>
      <c r="L15" s="444"/>
      <c r="M15" s="444"/>
      <c r="N15" s="444"/>
      <c r="O15" s="444"/>
      <c r="P15" s="444"/>
      <c r="Q15" s="444"/>
      <c r="R15" s="444"/>
      <c r="S15" s="444"/>
      <c r="T15" s="444"/>
      <c r="U15" s="445"/>
      <c r="X15" s="412"/>
      <c r="AA15" s="435"/>
      <c r="AB15" s="412"/>
      <c r="AJ15" s="412"/>
      <c r="AK15" s="412"/>
      <c r="AL15" s="412"/>
    </row>
    <row r="16" spans="1:44" ht="9" customHeight="1">
      <c r="AK16" s="412"/>
      <c r="AL16" s="435"/>
      <c r="AM16" s="435"/>
    </row>
    <row r="17" spans="1:46" ht="18" customHeight="1">
      <c r="B17" s="446" t="s">
        <v>272</v>
      </c>
      <c r="S17" s="428"/>
    </row>
    <row r="18" spans="1:46" s="390" customFormat="1" ht="14.25" customHeight="1">
      <c r="B18" s="447"/>
      <c r="C18" s="391"/>
      <c r="D18" s="391"/>
      <c r="E18" s="390" t="s">
        <v>568</v>
      </c>
      <c r="F18" s="391"/>
      <c r="P18" s="390" t="s">
        <v>570</v>
      </c>
      <c r="S18" s="391"/>
      <c r="W18" s="390" t="s">
        <v>391</v>
      </c>
      <c r="AE18" s="392" t="s">
        <v>573</v>
      </c>
      <c r="AJ18" s="390" t="s">
        <v>578</v>
      </c>
    </row>
    <row r="19" spans="1:46" s="390" customFormat="1" ht="14.25" customHeight="1" thickBot="1">
      <c r="B19" s="392"/>
      <c r="E19" s="390" t="s">
        <v>569</v>
      </c>
      <c r="P19" s="390" t="s">
        <v>571</v>
      </c>
      <c r="W19" s="390" t="s">
        <v>572</v>
      </c>
      <c r="AE19" s="392" t="s">
        <v>574</v>
      </c>
      <c r="AF19" s="393"/>
      <c r="AG19" s="393"/>
    </row>
    <row r="20" spans="1:46" s="448" customFormat="1" ht="63" customHeight="1" thickTop="1">
      <c r="A20" s="602"/>
      <c r="B20" s="869" t="s">
        <v>2</v>
      </c>
      <c r="C20" s="855" t="s">
        <v>3</v>
      </c>
      <c r="D20" s="855" t="s">
        <v>612</v>
      </c>
      <c r="E20" s="718" t="s">
        <v>385</v>
      </c>
      <c r="F20" s="855" t="s">
        <v>339</v>
      </c>
      <c r="G20" s="872" t="s">
        <v>342</v>
      </c>
      <c r="H20" s="719" t="s">
        <v>4</v>
      </c>
      <c r="I20" s="719" t="s">
        <v>48</v>
      </c>
      <c r="J20" s="852" t="s">
        <v>5</v>
      </c>
      <c r="K20" s="853"/>
      <c r="L20" s="853"/>
      <c r="M20" s="853"/>
      <c r="N20" s="854"/>
      <c r="O20" s="855" t="s">
        <v>167</v>
      </c>
      <c r="P20" s="858" t="s">
        <v>6</v>
      </c>
      <c r="Q20" s="859"/>
      <c r="R20" s="859"/>
      <c r="S20" s="859"/>
      <c r="T20" s="860"/>
      <c r="U20" s="836" t="s">
        <v>59</v>
      </c>
      <c r="V20" s="837"/>
      <c r="W20" s="838"/>
      <c r="X20" s="836" t="s">
        <v>7</v>
      </c>
      <c r="Y20" s="837"/>
      <c r="Z20" s="838"/>
      <c r="AA20" s="720" t="s">
        <v>8</v>
      </c>
      <c r="AB20" s="722" t="s">
        <v>60</v>
      </c>
      <c r="AC20" s="721" t="s">
        <v>168</v>
      </c>
      <c r="AD20" s="722" t="s">
        <v>10</v>
      </c>
      <c r="AE20" s="836" t="s">
        <v>200</v>
      </c>
      <c r="AF20" s="837"/>
      <c r="AG20" s="838"/>
      <c r="AH20" s="839" t="s">
        <v>557</v>
      </c>
      <c r="AI20" s="840"/>
      <c r="AJ20" s="841" t="s">
        <v>213</v>
      </c>
      <c r="AK20" s="842"/>
      <c r="AL20" s="843" t="s">
        <v>558</v>
      </c>
      <c r="AM20" s="845" t="s">
        <v>392</v>
      </c>
      <c r="AN20" s="820" t="s">
        <v>393</v>
      </c>
      <c r="AO20" s="820" t="s">
        <v>394</v>
      </c>
      <c r="AP20" s="820" t="s">
        <v>559</v>
      </c>
      <c r="AQ20" s="820" t="s">
        <v>208</v>
      </c>
      <c r="AR20" s="820" t="s">
        <v>361</v>
      </c>
      <c r="AS20" s="820" t="s">
        <v>166</v>
      </c>
      <c r="AT20" s="823" t="s">
        <v>579</v>
      </c>
    </row>
    <row r="21" spans="1:46" s="412" customFormat="1" ht="20.25" customHeight="1">
      <c r="A21" s="393"/>
      <c r="B21" s="870"/>
      <c r="C21" s="856"/>
      <c r="D21" s="856"/>
      <c r="E21" s="803" t="s">
        <v>36</v>
      </c>
      <c r="F21" s="856"/>
      <c r="G21" s="873"/>
      <c r="H21" s="803" t="s">
        <v>388</v>
      </c>
      <c r="I21" s="803" t="s">
        <v>389</v>
      </c>
      <c r="J21" s="825" t="s">
        <v>63</v>
      </c>
      <c r="K21" s="826"/>
      <c r="L21" s="826"/>
      <c r="M21" s="826"/>
      <c r="N21" s="827"/>
      <c r="O21" s="856"/>
      <c r="P21" s="825" t="s">
        <v>63</v>
      </c>
      <c r="Q21" s="826"/>
      <c r="R21" s="826"/>
      <c r="S21" s="826"/>
      <c r="T21" s="827"/>
      <c r="U21" s="806" t="s">
        <v>592</v>
      </c>
      <c r="V21" s="828" t="s">
        <v>390</v>
      </c>
      <c r="W21" s="831" t="s">
        <v>560</v>
      </c>
      <c r="X21" s="806" t="s">
        <v>592</v>
      </c>
      <c r="Y21" s="828" t="s">
        <v>390</v>
      </c>
      <c r="Z21" s="831" t="s">
        <v>560</v>
      </c>
      <c r="AA21" s="806" t="s">
        <v>592</v>
      </c>
      <c r="AB21" s="806" t="s">
        <v>592</v>
      </c>
      <c r="AC21" s="815" t="s">
        <v>274</v>
      </c>
      <c r="AD21" s="806" t="s">
        <v>592</v>
      </c>
      <c r="AE21" s="809" t="s">
        <v>592</v>
      </c>
      <c r="AF21" s="812" t="s">
        <v>113</v>
      </c>
      <c r="AG21" s="831" t="s">
        <v>561</v>
      </c>
      <c r="AH21" s="806" t="s">
        <v>592</v>
      </c>
      <c r="AI21" s="831" t="s">
        <v>614</v>
      </c>
      <c r="AJ21" s="723" t="s">
        <v>12</v>
      </c>
      <c r="AK21" s="831" t="s">
        <v>613</v>
      </c>
      <c r="AL21" s="844"/>
      <c r="AM21" s="846"/>
      <c r="AN21" s="834"/>
      <c r="AO21" s="821"/>
      <c r="AP21" s="821"/>
      <c r="AQ21" s="821"/>
      <c r="AR21" s="821"/>
      <c r="AS21" s="821"/>
      <c r="AT21" s="824"/>
    </row>
    <row r="22" spans="1:46" ht="72" customHeight="1">
      <c r="B22" s="870"/>
      <c r="C22" s="856"/>
      <c r="D22" s="856"/>
      <c r="E22" s="804"/>
      <c r="F22" s="856"/>
      <c r="G22" s="873"/>
      <c r="H22" s="804"/>
      <c r="I22" s="804"/>
      <c r="J22" s="861" t="s">
        <v>13</v>
      </c>
      <c r="K22" s="863" t="s">
        <v>14</v>
      </c>
      <c r="L22" s="863" t="s">
        <v>15</v>
      </c>
      <c r="M22" s="863" t="s">
        <v>16</v>
      </c>
      <c r="N22" s="865" t="s">
        <v>17</v>
      </c>
      <c r="O22" s="856"/>
      <c r="P22" s="861" t="s">
        <v>18</v>
      </c>
      <c r="Q22" s="863" t="s">
        <v>19</v>
      </c>
      <c r="R22" s="863" t="s">
        <v>20</v>
      </c>
      <c r="S22" s="863" t="s">
        <v>21</v>
      </c>
      <c r="T22" s="867" t="s">
        <v>22</v>
      </c>
      <c r="U22" s="807"/>
      <c r="V22" s="829"/>
      <c r="W22" s="832"/>
      <c r="X22" s="807"/>
      <c r="Y22" s="829"/>
      <c r="Z22" s="832"/>
      <c r="AA22" s="807"/>
      <c r="AB22" s="807"/>
      <c r="AC22" s="816"/>
      <c r="AD22" s="807"/>
      <c r="AE22" s="810"/>
      <c r="AF22" s="813"/>
      <c r="AG22" s="848"/>
      <c r="AH22" s="807"/>
      <c r="AI22" s="848"/>
      <c r="AJ22" s="850" t="s">
        <v>562</v>
      </c>
      <c r="AK22" s="848"/>
      <c r="AL22" s="844"/>
      <c r="AM22" s="846"/>
      <c r="AN22" s="834"/>
      <c r="AO22" s="821"/>
      <c r="AP22" s="821"/>
      <c r="AQ22" s="821"/>
      <c r="AR22" s="821"/>
      <c r="AS22" s="821"/>
      <c r="AT22" s="824"/>
    </row>
    <row r="23" spans="1:46" ht="36" customHeight="1" thickBot="1">
      <c r="B23" s="871"/>
      <c r="C23" s="857"/>
      <c r="D23" s="857"/>
      <c r="E23" s="805"/>
      <c r="F23" s="857"/>
      <c r="G23" s="874"/>
      <c r="H23" s="805"/>
      <c r="I23" s="805"/>
      <c r="J23" s="862"/>
      <c r="K23" s="864"/>
      <c r="L23" s="864"/>
      <c r="M23" s="864"/>
      <c r="N23" s="866"/>
      <c r="O23" s="857"/>
      <c r="P23" s="862"/>
      <c r="Q23" s="864"/>
      <c r="R23" s="864"/>
      <c r="S23" s="864"/>
      <c r="T23" s="868"/>
      <c r="U23" s="808"/>
      <c r="V23" s="830"/>
      <c r="W23" s="833"/>
      <c r="X23" s="808"/>
      <c r="Y23" s="830"/>
      <c r="Z23" s="833"/>
      <c r="AA23" s="808"/>
      <c r="AB23" s="808"/>
      <c r="AC23" s="724"/>
      <c r="AD23" s="808"/>
      <c r="AE23" s="811"/>
      <c r="AF23" s="814"/>
      <c r="AG23" s="849"/>
      <c r="AH23" s="808"/>
      <c r="AI23" s="849"/>
      <c r="AJ23" s="851"/>
      <c r="AK23" s="849"/>
      <c r="AL23" s="725" t="s">
        <v>169</v>
      </c>
      <c r="AM23" s="847"/>
      <c r="AN23" s="835"/>
      <c r="AO23" s="835"/>
      <c r="AP23" s="822"/>
      <c r="AQ23" s="726" t="s">
        <v>563</v>
      </c>
      <c r="AR23" s="726" t="s">
        <v>563</v>
      </c>
      <c r="AS23" s="822"/>
      <c r="AT23" s="727"/>
    </row>
    <row r="24" spans="1:46" s="449" customFormat="1" ht="46.5" customHeight="1" thickTop="1">
      <c r="A24" s="393"/>
      <c r="B24" s="728" t="s">
        <v>23</v>
      </c>
      <c r="C24" s="729" t="s">
        <v>24</v>
      </c>
      <c r="D24" s="730" t="s">
        <v>49</v>
      </c>
      <c r="E24" s="731">
        <v>2</v>
      </c>
      <c r="F24" s="731" t="s">
        <v>582</v>
      </c>
      <c r="G24" s="732" t="s">
        <v>341</v>
      </c>
      <c r="H24" s="733" t="s">
        <v>50</v>
      </c>
      <c r="I24" s="733" t="s">
        <v>51</v>
      </c>
      <c r="J24" s="734">
        <v>0</v>
      </c>
      <c r="K24" s="735">
        <v>0</v>
      </c>
      <c r="L24" s="735">
        <v>0</v>
      </c>
      <c r="M24" s="735">
        <v>0</v>
      </c>
      <c r="N24" s="736">
        <v>0</v>
      </c>
      <c r="O24" s="732">
        <v>0</v>
      </c>
      <c r="P24" s="737">
        <v>1</v>
      </c>
      <c r="Q24" s="735">
        <v>1</v>
      </c>
      <c r="R24" s="738">
        <v>1</v>
      </c>
      <c r="S24" s="735">
        <v>0</v>
      </c>
      <c r="T24" s="739">
        <v>0</v>
      </c>
      <c r="U24" s="737" t="s">
        <v>25</v>
      </c>
      <c r="V24" s="738">
        <v>1</v>
      </c>
      <c r="W24" s="740">
        <v>1</v>
      </c>
      <c r="X24" s="741">
        <v>0</v>
      </c>
      <c r="Y24" s="738">
        <v>0</v>
      </c>
      <c r="Z24" s="740"/>
      <c r="AA24" s="739">
        <v>0</v>
      </c>
      <c r="AB24" s="731">
        <v>0</v>
      </c>
      <c r="AC24" s="732" t="s">
        <v>387</v>
      </c>
      <c r="AD24" s="742">
        <v>0</v>
      </c>
      <c r="AE24" s="739">
        <v>0</v>
      </c>
      <c r="AF24" s="735">
        <v>0</v>
      </c>
      <c r="AG24" s="738"/>
      <c r="AH24" s="737">
        <v>0</v>
      </c>
      <c r="AI24" s="740">
        <v>0</v>
      </c>
      <c r="AJ24" s="743">
        <v>0</v>
      </c>
      <c r="AK24" s="738">
        <v>0</v>
      </c>
      <c r="AL24" s="744">
        <f>AG24+AI24</f>
        <v>0</v>
      </c>
      <c r="AM24" s="745" t="s">
        <v>382</v>
      </c>
      <c r="AN24" s="746">
        <v>5</v>
      </c>
      <c r="AO24" s="730">
        <v>1</v>
      </c>
      <c r="AP24" s="730">
        <v>5</v>
      </c>
      <c r="AQ24" s="747">
        <v>1</v>
      </c>
      <c r="AR24" s="747">
        <v>1</v>
      </c>
      <c r="AS24" s="746" t="s">
        <v>273</v>
      </c>
      <c r="AT24" s="748">
        <v>2</v>
      </c>
    </row>
    <row r="25" spans="1:46" s="449" customFormat="1" ht="60.75" customHeight="1" thickBot="1">
      <c r="A25" s="393"/>
      <c r="B25" s="749" t="s">
        <v>26</v>
      </c>
      <c r="C25" s="750" t="s">
        <v>27</v>
      </c>
      <c r="D25" s="751" t="s">
        <v>53</v>
      </c>
      <c r="E25" s="751">
        <v>1</v>
      </c>
      <c r="F25" s="752" t="s">
        <v>355</v>
      </c>
      <c r="G25" s="753" t="s">
        <v>340</v>
      </c>
      <c r="H25" s="754" t="s">
        <v>54</v>
      </c>
      <c r="I25" s="755" t="s">
        <v>55</v>
      </c>
      <c r="J25" s="756">
        <v>1</v>
      </c>
      <c r="K25" s="757">
        <v>1</v>
      </c>
      <c r="L25" s="757">
        <v>1</v>
      </c>
      <c r="M25" s="757">
        <v>1</v>
      </c>
      <c r="N25" s="758">
        <v>1</v>
      </c>
      <c r="O25" s="759" t="s">
        <v>58</v>
      </c>
      <c r="P25" s="760">
        <v>1</v>
      </c>
      <c r="Q25" s="757">
        <v>1</v>
      </c>
      <c r="R25" s="761">
        <v>1</v>
      </c>
      <c r="S25" s="757">
        <v>1</v>
      </c>
      <c r="T25" s="762">
        <v>1</v>
      </c>
      <c r="U25" s="760" t="s">
        <v>28</v>
      </c>
      <c r="V25" s="761">
        <v>1</v>
      </c>
      <c r="W25" s="763">
        <v>0.5</v>
      </c>
      <c r="X25" s="760" t="s">
        <v>56</v>
      </c>
      <c r="Y25" s="761">
        <v>2</v>
      </c>
      <c r="Z25" s="764">
        <v>4</v>
      </c>
      <c r="AA25" s="762" t="s">
        <v>28</v>
      </c>
      <c r="AB25" s="751">
        <v>0</v>
      </c>
      <c r="AC25" s="753" t="s">
        <v>386</v>
      </c>
      <c r="AD25" s="752" t="s">
        <v>29</v>
      </c>
      <c r="AE25" s="753" t="s">
        <v>57</v>
      </c>
      <c r="AF25" s="765">
        <v>2</v>
      </c>
      <c r="AG25" s="766">
        <v>2</v>
      </c>
      <c r="AH25" s="760" t="s">
        <v>30</v>
      </c>
      <c r="AI25" s="764">
        <v>3</v>
      </c>
      <c r="AJ25" s="767">
        <v>1</v>
      </c>
      <c r="AK25" s="761">
        <v>1</v>
      </c>
      <c r="AL25" s="768">
        <f t="shared" ref="AL25:AL88" si="0">AG25+AI25</f>
        <v>5</v>
      </c>
      <c r="AM25" s="769" t="s">
        <v>381</v>
      </c>
      <c r="AN25" s="770">
        <v>5</v>
      </c>
      <c r="AO25" s="771">
        <v>1</v>
      </c>
      <c r="AP25" s="771">
        <v>6</v>
      </c>
      <c r="AQ25" s="771">
        <v>1</v>
      </c>
      <c r="AR25" s="771">
        <v>0</v>
      </c>
      <c r="AS25" s="752" t="s">
        <v>31</v>
      </c>
      <c r="AT25" s="772">
        <v>4</v>
      </c>
    </row>
    <row r="26" spans="1:46" ht="29.25" customHeight="1" thickTop="1">
      <c r="A26" s="600">
        <f>Ⅰ.保健活動体制!$C$2</f>
        <v>0</v>
      </c>
      <c r="B26" s="450">
        <v>1</v>
      </c>
      <c r="C26" s="451"/>
      <c r="D26" s="452"/>
      <c r="E26" s="452"/>
      <c r="F26" s="453"/>
      <c r="G26" s="454"/>
      <c r="H26" s="455"/>
      <c r="I26" s="455"/>
      <c r="J26" s="456"/>
      <c r="K26" s="457"/>
      <c r="L26" s="457"/>
      <c r="M26" s="457"/>
      <c r="N26" s="458"/>
      <c r="O26" s="454"/>
      <c r="P26" s="456"/>
      <c r="Q26" s="457"/>
      <c r="R26" s="457"/>
      <c r="S26" s="457"/>
      <c r="T26" s="458"/>
      <c r="U26" s="459"/>
      <c r="V26" s="460"/>
      <c r="W26" s="461"/>
      <c r="X26" s="459"/>
      <c r="Y26" s="460"/>
      <c r="Z26" s="461"/>
      <c r="AA26" s="454"/>
      <c r="AB26" s="452"/>
      <c r="AC26" s="452"/>
      <c r="AD26" s="454"/>
      <c r="AE26" s="650"/>
      <c r="AF26" s="653"/>
      <c r="AG26" s="461"/>
      <c r="AH26" s="454"/>
      <c r="AI26" s="461"/>
      <c r="AJ26" s="462"/>
      <c r="AK26" s="461"/>
      <c r="AL26" s="463">
        <f>AG26+AI26</f>
        <v>0</v>
      </c>
      <c r="AM26" s="466"/>
      <c r="AN26" s="453"/>
      <c r="AO26" s="452"/>
      <c r="AP26" s="452"/>
      <c r="AQ26" s="455"/>
      <c r="AR26" s="455"/>
      <c r="AS26" s="452"/>
      <c r="AT26" s="593"/>
    </row>
    <row r="27" spans="1:46" ht="29.25" customHeight="1">
      <c r="A27" s="600">
        <f>Ⅰ.保健活動体制!$C$2</f>
        <v>0</v>
      </c>
      <c r="B27" s="464">
        <v>2</v>
      </c>
      <c r="C27" s="465"/>
      <c r="D27" s="466"/>
      <c r="E27" s="476"/>
      <c r="F27" s="467"/>
      <c r="G27" s="468"/>
      <c r="H27" s="469"/>
      <c r="I27" s="469"/>
      <c r="J27" s="470"/>
      <c r="K27" s="471"/>
      <c r="L27" s="471"/>
      <c r="M27" s="471"/>
      <c r="N27" s="472"/>
      <c r="O27" s="468"/>
      <c r="P27" s="470"/>
      <c r="Q27" s="471"/>
      <c r="R27" s="471"/>
      <c r="S27" s="471"/>
      <c r="T27" s="472"/>
      <c r="U27" s="473"/>
      <c r="V27" s="474"/>
      <c r="W27" s="475"/>
      <c r="X27" s="473"/>
      <c r="Y27" s="474"/>
      <c r="Z27" s="475"/>
      <c r="AA27" s="468"/>
      <c r="AB27" s="466"/>
      <c r="AC27" s="466"/>
      <c r="AD27" s="468"/>
      <c r="AE27" s="651"/>
      <c r="AF27" s="654"/>
      <c r="AG27" s="475"/>
      <c r="AH27" s="468"/>
      <c r="AI27" s="475"/>
      <c r="AJ27" s="477"/>
      <c r="AK27" s="478"/>
      <c r="AL27" s="463">
        <f t="shared" si="0"/>
        <v>0</v>
      </c>
      <c r="AM27" s="466"/>
      <c r="AN27" s="467"/>
      <c r="AO27" s="466"/>
      <c r="AP27" s="466"/>
      <c r="AQ27" s="469"/>
      <c r="AR27" s="469"/>
      <c r="AS27" s="466"/>
      <c r="AT27" s="665"/>
    </row>
    <row r="28" spans="1:46" ht="29.25" customHeight="1">
      <c r="A28" s="600">
        <f>Ⅰ.保健活動体制!$C$2</f>
        <v>0</v>
      </c>
      <c r="B28" s="464">
        <v>3</v>
      </c>
      <c r="C28" s="465"/>
      <c r="D28" s="466"/>
      <c r="E28" s="476"/>
      <c r="F28" s="467"/>
      <c r="G28" s="468"/>
      <c r="H28" s="469"/>
      <c r="I28" s="469"/>
      <c r="J28" s="470"/>
      <c r="K28" s="471"/>
      <c r="L28" s="471"/>
      <c r="M28" s="471"/>
      <c r="N28" s="472"/>
      <c r="O28" s="468"/>
      <c r="P28" s="470"/>
      <c r="Q28" s="471"/>
      <c r="R28" s="471"/>
      <c r="S28" s="471"/>
      <c r="T28" s="472"/>
      <c r="U28" s="473"/>
      <c r="V28" s="474"/>
      <c r="W28" s="475"/>
      <c r="X28" s="473"/>
      <c r="Y28" s="474"/>
      <c r="Z28" s="475"/>
      <c r="AA28" s="468"/>
      <c r="AB28" s="466"/>
      <c r="AC28" s="466"/>
      <c r="AD28" s="468"/>
      <c r="AE28" s="651"/>
      <c r="AF28" s="654"/>
      <c r="AG28" s="475"/>
      <c r="AH28" s="468"/>
      <c r="AI28" s="475"/>
      <c r="AJ28" s="477"/>
      <c r="AK28" s="478"/>
      <c r="AL28" s="463">
        <f t="shared" si="0"/>
        <v>0</v>
      </c>
      <c r="AM28" s="466"/>
      <c r="AN28" s="479"/>
      <c r="AO28" s="466"/>
      <c r="AP28" s="476"/>
      <c r="AQ28" s="480"/>
      <c r="AR28" s="480"/>
      <c r="AS28" s="476"/>
      <c r="AT28" s="665"/>
    </row>
    <row r="29" spans="1:46" ht="29.25" customHeight="1">
      <c r="A29" s="600">
        <f>Ⅰ.保健活動体制!$C$2</f>
        <v>0</v>
      </c>
      <c r="B29" s="464">
        <v>4</v>
      </c>
      <c r="C29" s="465"/>
      <c r="D29" s="466"/>
      <c r="E29" s="476"/>
      <c r="F29" s="467"/>
      <c r="G29" s="468"/>
      <c r="H29" s="469"/>
      <c r="I29" s="469"/>
      <c r="J29" s="470"/>
      <c r="K29" s="471"/>
      <c r="L29" s="471"/>
      <c r="M29" s="471"/>
      <c r="N29" s="472"/>
      <c r="O29" s="468"/>
      <c r="P29" s="470"/>
      <c r="Q29" s="471"/>
      <c r="R29" s="471"/>
      <c r="S29" s="471"/>
      <c r="T29" s="472"/>
      <c r="U29" s="473"/>
      <c r="V29" s="474"/>
      <c r="W29" s="475"/>
      <c r="X29" s="473"/>
      <c r="Y29" s="474"/>
      <c r="Z29" s="475"/>
      <c r="AA29" s="468"/>
      <c r="AB29" s="466"/>
      <c r="AC29" s="466"/>
      <c r="AD29" s="468"/>
      <c r="AE29" s="651"/>
      <c r="AF29" s="654"/>
      <c r="AG29" s="475"/>
      <c r="AH29" s="468"/>
      <c r="AI29" s="475"/>
      <c r="AJ29" s="477"/>
      <c r="AK29" s="478"/>
      <c r="AL29" s="463">
        <f t="shared" si="0"/>
        <v>0</v>
      </c>
      <c r="AM29" s="466"/>
      <c r="AN29" s="479"/>
      <c r="AO29" s="466"/>
      <c r="AP29" s="476"/>
      <c r="AQ29" s="480"/>
      <c r="AR29" s="480"/>
      <c r="AS29" s="476"/>
      <c r="AT29" s="665"/>
    </row>
    <row r="30" spans="1:46" ht="29.25" customHeight="1">
      <c r="A30" s="600">
        <f>Ⅰ.保健活動体制!$C$2</f>
        <v>0</v>
      </c>
      <c r="B30" s="464">
        <v>5</v>
      </c>
      <c r="C30" s="465"/>
      <c r="D30" s="466"/>
      <c r="E30" s="476"/>
      <c r="F30" s="467"/>
      <c r="G30" s="468"/>
      <c r="H30" s="469"/>
      <c r="I30" s="469"/>
      <c r="J30" s="470"/>
      <c r="K30" s="471"/>
      <c r="L30" s="471"/>
      <c r="M30" s="471"/>
      <c r="N30" s="472"/>
      <c r="O30" s="468"/>
      <c r="P30" s="470"/>
      <c r="Q30" s="471"/>
      <c r="R30" s="471"/>
      <c r="S30" s="471"/>
      <c r="T30" s="472"/>
      <c r="U30" s="473"/>
      <c r="V30" s="474"/>
      <c r="W30" s="475"/>
      <c r="X30" s="473"/>
      <c r="Y30" s="474"/>
      <c r="Z30" s="475"/>
      <c r="AA30" s="468"/>
      <c r="AB30" s="466"/>
      <c r="AC30" s="466"/>
      <c r="AD30" s="468"/>
      <c r="AE30" s="651"/>
      <c r="AF30" s="654"/>
      <c r="AG30" s="475"/>
      <c r="AH30" s="468"/>
      <c r="AI30" s="475"/>
      <c r="AJ30" s="477"/>
      <c r="AK30" s="478"/>
      <c r="AL30" s="463">
        <f t="shared" si="0"/>
        <v>0</v>
      </c>
      <c r="AM30" s="466"/>
      <c r="AN30" s="479"/>
      <c r="AO30" s="466"/>
      <c r="AP30" s="476"/>
      <c r="AQ30" s="480"/>
      <c r="AR30" s="480"/>
      <c r="AS30" s="476"/>
      <c r="AT30" s="665"/>
    </row>
    <row r="31" spans="1:46" ht="29.25" customHeight="1">
      <c r="A31" s="600">
        <f>Ⅰ.保健活動体制!$C$2</f>
        <v>0</v>
      </c>
      <c r="B31" s="464">
        <v>6</v>
      </c>
      <c r="C31" s="465"/>
      <c r="D31" s="466"/>
      <c r="E31" s="476"/>
      <c r="F31" s="467"/>
      <c r="G31" s="468"/>
      <c r="H31" s="469"/>
      <c r="I31" s="469"/>
      <c r="J31" s="470"/>
      <c r="K31" s="471"/>
      <c r="L31" s="471"/>
      <c r="M31" s="471"/>
      <c r="N31" s="472"/>
      <c r="O31" s="468"/>
      <c r="P31" s="470"/>
      <c r="Q31" s="471"/>
      <c r="R31" s="471"/>
      <c r="S31" s="471"/>
      <c r="T31" s="472"/>
      <c r="U31" s="473"/>
      <c r="V31" s="474"/>
      <c r="W31" s="475"/>
      <c r="X31" s="473"/>
      <c r="Y31" s="474"/>
      <c r="Z31" s="475"/>
      <c r="AA31" s="468"/>
      <c r="AB31" s="466"/>
      <c r="AC31" s="466"/>
      <c r="AD31" s="468"/>
      <c r="AE31" s="651"/>
      <c r="AF31" s="654"/>
      <c r="AG31" s="475"/>
      <c r="AH31" s="468"/>
      <c r="AI31" s="475"/>
      <c r="AJ31" s="477"/>
      <c r="AK31" s="478"/>
      <c r="AL31" s="463">
        <f t="shared" si="0"/>
        <v>0</v>
      </c>
      <c r="AM31" s="466"/>
      <c r="AN31" s="479"/>
      <c r="AO31" s="466"/>
      <c r="AP31" s="476"/>
      <c r="AQ31" s="480"/>
      <c r="AR31" s="480"/>
      <c r="AS31" s="476"/>
      <c r="AT31" s="665"/>
    </row>
    <row r="32" spans="1:46" ht="29.25" customHeight="1">
      <c r="A32" s="600">
        <f>Ⅰ.保健活動体制!$C$2</f>
        <v>0</v>
      </c>
      <c r="B32" s="464">
        <v>7</v>
      </c>
      <c r="C32" s="465"/>
      <c r="D32" s="466"/>
      <c r="E32" s="476"/>
      <c r="F32" s="467"/>
      <c r="G32" s="468"/>
      <c r="H32" s="469"/>
      <c r="I32" s="469"/>
      <c r="J32" s="470"/>
      <c r="K32" s="471"/>
      <c r="L32" s="471"/>
      <c r="M32" s="471"/>
      <c r="N32" s="472"/>
      <c r="O32" s="468"/>
      <c r="P32" s="470"/>
      <c r="Q32" s="471"/>
      <c r="R32" s="471"/>
      <c r="S32" s="471"/>
      <c r="T32" s="472"/>
      <c r="U32" s="473"/>
      <c r="V32" s="474"/>
      <c r="W32" s="475"/>
      <c r="X32" s="473"/>
      <c r="Y32" s="474"/>
      <c r="Z32" s="475"/>
      <c r="AA32" s="468"/>
      <c r="AB32" s="466"/>
      <c r="AC32" s="466"/>
      <c r="AD32" s="468"/>
      <c r="AE32" s="651"/>
      <c r="AF32" s="654"/>
      <c r="AG32" s="475"/>
      <c r="AH32" s="468"/>
      <c r="AI32" s="475"/>
      <c r="AJ32" s="477"/>
      <c r="AK32" s="478"/>
      <c r="AL32" s="463">
        <f t="shared" si="0"/>
        <v>0</v>
      </c>
      <c r="AM32" s="466"/>
      <c r="AN32" s="479"/>
      <c r="AO32" s="466"/>
      <c r="AP32" s="476"/>
      <c r="AQ32" s="480"/>
      <c r="AR32" s="480"/>
      <c r="AS32" s="476"/>
      <c r="AT32" s="665"/>
    </row>
    <row r="33" spans="1:46" ht="29.25" customHeight="1">
      <c r="A33" s="600">
        <f>Ⅰ.保健活動体制!$C$2</f>
        <v>0</v>
      </c>
      <c r="B33" s="464">
        <v>8</v>
      </c>
      <c r="C33" s="465"/>
      <c r="D33" s="466"/>
      <c r="E33" s="476"/>
      <c r="F33" s="467"/>
      <c r="G33" s="468"/>
      <c r="H33" s="469"/>
      <c r="I33" s="469"/>
      <c r="J33" s="470"/>
      <c r="K33" s="471"/>
      <c r="L33" s="471"/>
      <c r="M33" s="471"/>
      <c r="N33" s="472"/>
      <c r="O33" s="468"/>
      <c r="P33" s="470"/>
      <c r="Q33" s="471"/>
      <c r="R33" s="471"/>
      <c r="S33" s="471"/>
      <c r="T33" s="472"/>
      <c r="U33" s="473"/>
      <c r="V33" s="474"/>
      <c r="W33" s="475"/>
      <c r="X33" s="473"/>
      <c r="Y33" s="474"/>
      <c r="Z33" s="475"/>
      <c r="AA33" s="468"/>
      <c r="AB33" s="466"/>
      <c r="AC33" s="466"/>
      <c r="AD33" s="468"/>
      <c r="AE33" s="651"/>
      <c r="AF33" s="654"/>
      <c r="AG33" s="475"/>
      <c r="AH33" s="468"/>
      <c r="AI33" s="475"/>
      <c r="AJ33" s="477"/>
      <c r="AK33" s="478"/>
      <c r="AL33" s="463">
        <f t="shared" si="0"/>
        <v>0</v>
      </c>
      <c r="AM33" s="466"/>
      <c r="AN33" s="479"/>
      <c r="AO33" s="466"/>
      <c r="AP33" s="476"/>
      <c r="AQ33" s="480"/>
      <c r="AR33" s="480"/>
      <c r="AS33" s="476"/>
      <c r="AT33" s="665"/>
    </row>
    <row r="34" spans="1:46" ht="29.25" customHeight="1">
      <c r="A34" s="600">
        <f>Ⅰ.保健活動体制!$C$2</f>
        <v>0</v>
      </c>
      <c r="B34" s="464">
        <v>9</v>
      </c>
      <c r="C34" s="465"/>
      <c r="D34" s="466"/>
      <c r="E34" s="476"/>
      <c r="F34" s="467"/>
      <c r="G34" s="468"/>
      <c r="H34" s="469"/>
      <c r="I34" s="469"/>
      <c r="J34" s="470"/>
      <c r="K34" s="471"/>
      <c r="L34" s="471"/>
      <c r="M34" s="471"/>
      <c r="N34" s="472"/>
      <c r="O34" s="468"/>
      <c r="P34" s="470"/>
      <c r="Q34" s="471"/>
      <c r="R34" s="471"/>
      <c r="S34" s="471"/>
      <c r="T34" s="472"/>
      <c r="U34" s="473"/>
      <c r="V34" s="474"/>
      <c r="W34" s="475"/>
      <c r="X34" s="473"/>
      <c r="Y34" s="474"/>
      <c r="Z34" s="475"/>
      <c r="AA34" s="468"/>
      <c r="AB34" s="466"/>
      <c r="AC34" s="466"/>
      <c r="AD34" s="468"/>
      <c r="AE34" s="651"/>
      <c r="AF34" s="654"/>
      <c r="AG34" s="475"/>
      <c r="AH34" s="468"/>
      <c r="AI34" s="475"/>
      <c r="AJ34" s="477"/>
      <c r="AK34" s="478"/>
      <c r="AL34" s="463">
        <f t="shared" si="0"/>
        <v>0</v>
      </c>
      <c r="AM34" s="466"/>
      <c r="AN34" s="479"/>
      <c r="AO34" s="466"/>
      <c r="AP34" s="476"/>
      <c r="AQ34" s="480"/>
      <c r="AR34" s="480"/>
      <c r="AS34" s="476"/>
      <c r="AT34" s="665"/>
    </row>
    <row r="35" spans="1:46" ht="29.25" customHeight="1">
      <c r="A35" s="600">
        <f>Ⅰ.保健活動体制!$C$2</f>
        <v>0</v>
      </c>
      <c r="B35" s="464">
        <v>10</v>
      </c>
      <c r="C35" s="465"/>
      <c r="D35" s="466"/>
      <c r="E35" s="476"/>
      <c r="F35" s="467"/>
      <c r="G35" s="468"/>
      <c r="H35" s="469"/>
      <c r="I35" s="469"/>
      <c r="J35" s="470"/>
      <c r="K35" s="471"/>
      <c r="L35" s="471"/>
      <c r="M35" s="471"/>
      <c r="N35" s="472"/>
      <c r="O35" s="468"/>
      <c r="P35" s="470"/>
      <c r="Q35" s="471"/>
      <c r="R35" s="471"/>
      <c r="S35" s="471"/>
      <c r="T35" s="472"/>
      <c r="U35" s="473"/>
      <c r="V35" s="474"/>
      <c r="W35" s="475"/>
      <c r="X35" s="473"/>
      <c r="Y35" s="474"/>
      <c r="Z35" s="475"/>
      <c r="AA35" s="468"/>
      <c r="AB35" s="466"/>
      <c r="AC35" s="466"/>
      <c r="AD35" s="468"/>
      <c r="AE35" s="651"/>
      <c r="AF35" s="654"/>
      <c r="AG35" s="475"/>
      <c r="AH35" s="468"/>
      <c r="AI35" s="475"/>
      <c r="AJ35" s="477"/>
      <c r="AK35" s="478"/>
      <c r="AL35" s="463">
        <f t="shared" si="0"/>
        <v>0</v>
      </c>
      <c r="AM35" s="466"/>
      <c r="AN35" s="479"/>
      <c r="AO35" s="466"/>
      <c r="AP35" s="476"/>
      <c r="AQ35" s="480"/>
      <c r="AR35" s="480"/>
      <c r="AS35" s="476"/>
      <c r="AT35" s="665"/>
    </row>
    <row r="36" spans="1:46" ht="29.25" customHeight="1">
      <c r="A36" s="600">
        <f>Ⅰ.保健活動体制!$C$2</f>
        <v>0</v>
      </c>
      <c r="B36" s="464">
        <v>11</v>
      </c>
      <c r="C36" s="465"/>
      <c r="D36" s="466"/>
      <c r="E36" s="476"/>
      <c r="F36" s="467"/>
      <c r="G36" s="468"/>
      <c r="H36" s="469"/>
      <c r="I36" s="469"/>
      <c r="J36" s="470"/>
      <c r="K36" s="471"/>
      <c r="L36" s="471"/>
      <c r="M36" s="471"/>
      <c r="N36" s="472"/>
      <c r="O36" s="468"/>
      <c r="P36" s="470"/>
      <c r="Q36" s="471"/>
      <c r="R36" s="471"/>
      <c r="S36" s="471"/>
      <c r="T36" s="472"/>
      <c r="U36" s="473"/>
      <c r="V36" s="474"/>
      <c r="W36" s="475"/>
      <c r="X36" s="473"/>
      <c r="Y36" s="474"/>
      <c r="Z36" s="475"/>
      <c r="AA36" s="468"/>
      <c r="AB36" s="466"/>
      <c r="AC36" s="466"/>
      <c r="AD36" s="468"/>
      <c r="AE36" s="651"/>
      <c r="AF36" s="654"/>
      <c r="AG36" s="475"/>
      <c r="AH36" s="468"/>
      <c r="AI36" s="475"/>
      <c r="AJ36" s="477"/>
      <c r="AK36" s="478"/>
      <c r="AL36" s="463">
        <f t="shared" si="0"/>
        <v>0</v>
      </c>
      <c r="AM36" s="466"/>
      <c r="AN36" s="479"/>
      <c r="AO36" s="466"/>
      <c r="AP36" s="476"/>
      <c r="AQ36" s="480"/>
      <c r="AR36" s="480"/>
      <c r="AS36" s="476"/>
      <c r="AT36" s="665"/>
    </row>
    <row r="37" spans="1:46" ht="29.25" customHeight="1">
      <c r="A37" s="600">
        <f>Ⅰ.保健活動体制!$C$2</f>
        <v>0</v>
      </c>
      <c r="B37" s="464">
        <v>12</v>
      </c>
      <c r="C37" s="465"/>
      <c r="D37" s="466"/>
      <c r="E37" s="476"/>
      <c r="F37" s="467"/>
      <c r="G37" s="468"/>
      <c r="H37" s="469"/>
      <c r="I37" s="469"/>
      <c r="J37" s="470"/>
      <c r="K37" s="471"/>
      <c r="L37" s="471"/>
      <c r="M37" s="471"/>
      <c r="N37" s="472"/>
      <c r="O37" s="468"/>
      <c r="P37" s="470"/>
      <c r="Q37" s="471"/>
      <c r="R37" s="471"/>
      <c r="S37" s="471"/>
      <c r="T37" s="472"/>
      <c r="U37" s="473"/>
      <c r="V37" s="474"/>
      <c r="W37" s="475"/>
      <c r="X37" s="473"/>
      <c r="Y37" s="474"/>
      <c r="Z37" s="475"/>
      <c r="AA37" s="468"/>
      <c r="AB37" s="466"/>
      <c r="AC37" s="466"/>
      <c r="AD37" s="468"/>
      <c r="AE37" s="651"/>
      <c r="AF37" s="654"/>
      <c r="AG37" s="475"/>
      <c r="AH37" s="468"/>
      <c r="AI37" s="475"/>
      <c r="AJ37" s="477"/>
      <c r="AK37" s="478"/>
      <c r="AL37" s="463">
        <f t="shared" si="0"/>
        <v>0</v>
      </c>
      <c r="AM37" s="466"/>
      <c r="AN37" s="479"/>
      <c r="AO37" s="466"/>
      <c r="AP37" s="476"/>
      <c r="AQ37" s="480"/>
      <c r="AR37" s="480"/>
      <c r="AS37" s="476"/>
      <c r="AT37" s="665"/>
    </row>
    <row r="38" spans="1:46" ht="29.25" customHeight="1">
      <c r="A38" s="600">
        <f>Ⅰ.保健活動体制!$C$2</f>
        <v>0</v>
      </c>
      <c r="B38" s="464">
        <v>13</v>
      </c>
      <c r="C38" s="465"/>
      <c r="D38" s="466"/>
      <c r="E38" s="476"/>
      <c r="F38" s="467"/>
      <c r="G38" s="468"/>
      <c r="H38" s="469"/>
      <c r="I38" s="469"/>
      <c r="J38" s="470"/>
      <c r="K38" s="471"/>
      <c r="L38" s="471"/>
      <c r="M38" s="471"/>
      <c r="N38" s="472"/>
      <c r="O38" s="468"/>
      <c r="P38" s="470"/>
      <c r="Q38" s="471"/>
      <c r="R38" s="471"/>
      <c r="S38" s="471"/>
      <c r="T38" s="472"/>
      <c r="U38" s="473"/>
      <c r="V38" s="474"/>
      <c r="W38" s="475"/>
      <c r="X38" s="473"/>
      <c r="Y38" s="474"/>
      <c r="Z38" s="475"/>
      <c r="AA38" s="468"/>
      <c r="AB38" s="466"/>
      <c r="AC38" s="466"/>
      <c r="AD38" s="468"/>
      <c r="AE38" s="651"/>
      <c r="AF38" s="654"/>
      <c r="AG38" s="475"/>
      <c r="AH38" s="468"/>
      <c r="AI38" s="475"/>
      <c r="AJ38" s="477"/>
      <c r="AK38" s="478"/>
      <c r="AL38" s="463">
        <f t="shared" si="0"/>
        <v>0</v>
      </c>
      <c r="AM38" s="466"/>
      <c r="AN38" s="479"/>
      <c r="AO38" s="466"/>
      <c r="AP38" s="476"/>
      <c r="AQ38" s="480"/>
      <c r="AR38" s="480"/>
      <c r="AS38" s="476"/>
      <c r="AT38" s="665"/>
    </row>
    <row r="39" spans="1:46" ht="29.25" customHeight="1">
      <c r="A39" s="600">
        <f>Ⅰ.保健活動体制!$C$2</f>
        <v>0</v>
      </c>
      <c r="B39" s="464">
        <v>14</v>
      </c>
      <c r="C39" s="465"/>
      <c r="D39" s="466"/>
      <c r="E39" s="476"/>
      <c r="F39" s="467"/>
      <c r="G39" s="468"/>
      <c r="H39" s="469"/>
      <c r="I39" s="469"/>
      <c r="J39" s="470"/>
      <c r="K39" s="471"/>
      <c r="L39" s="471"/>
      <c r="M39" s="471"/>
      <c r="N39" s="472"/>
      <c r="O39" s="468"/>
      <c r="P39" s="470"/>
      <c r="Q39" s="471"/>
      <c r="R39" s="471"/>
      <c r="S39" s="471"/>
      <c r="T39" s="472"/>
      <c r="U39" s="473"/>
      <c r="V39" s="474"/>
      <c r="W39" s="475"/>
      <c r="X39" s="473"/>
      <c r="Y39" s="474"/>
      <c r="Z39" s="475"/>
      <c r="AA39" s="468"/>
      <c r="AB39" s="466"/>
      <c r="AC39" s="466"/>
      <c r="AD39" s="468"/>
      <c r="AE39" s="651"/>
      <c r="AF39" s="654"/>
      <c r="AG39" s="475"/>
      <c r="AH39" s="468"/>
      <c r="AI39" s="475"/>
      <c r="AJ39" s="477"/>
      <c r="AK39" s="478"/>
      <c r="AL39" s="463">
        <f t="shared" si="0"/>
        <v>0</v>
      </c>
      <c r="AM39" s="466"/>
      <c r="AN39" s="479"/>
      <c r="AO39" s="466"/>
      <c r="AP39" s="476"/>
      <c r="AQ39" s="480"/>
      <c r="AR39" s="480"/>
      <c r="AS39" s="476"/>
      <c r="AT39" s="665"/>
    </row>
    <row r="40" spans="1:46" ht="29.25" customHeight="1">
      <c r="A40" s="600">
        <f>Ⅰ.保健活動体制!$C$2</f>
        <v>0</v>
      </c>
      <c r="B40" s="464">
        <v>15</v>
      </c>
      <c r="C40" s="465"/>
      <c r="D40" s="466"/>
      <c r="E40" s="476"/>
      <c r="F40" s="467"/>
      <c r="G40" s="468"/>
      <c r="H40" s="469"/>
      <c r="I40" s="469"/>
      <c r="J40" s="470"/>
      <c r="K40" s="471"/>
      <c r="L40" s="471"/>
      <c r="M40" s="471"/>
      <c r="N40" s="472"/>
      <c r="O40" s="468"/>
      <c r="P40" s="470"/>
      <c r="Q40" s="471"/>
      <c r="R40" s="471"/>
      <c r="S40" s="471"/>
      <c r="T40" s="472"/>
      <c r="U40" s="473"/>
      <c r="V40" s="474"/>
      <c r="W40" s="475"/>
      <c r="X40" s="473"/>
      <c r="Y40" s="474"/>
      <c r="Z40" s="475"/>
      <c r="AA40" s="468"/>
      <c r="AB40" s="466"/>
      <c r="AC40" s="466"/>
      <c r="AD40" s="468"/>
      <c r="AE40" s="651"/>
      <c r="AF40" s="654"/>
      <c r="AG40" s="475"/>
      <c r="AH40" s="468"/>
      <c r="AI40" s="475"/>
      <c r="AJ40" s="477"/>
      <c r="AK40" s="478"/>
      <c r="AL40" s="463">
        <f t="shared" si="0"/>
        <v>0</v>
      </c>
      <c r="AM40" s="466"/>
      <c r="AN40" s="479"/>
      <c r="AO40" s="466"/>
      <c r="AP40" s="476"/>
      <c r="AQ40" s="480"/>
      <c r="AR40" s="480"/>
      <c r="AS40" s="476"/>
      <c r="AT40" s="665"/>
    </row>
    <row r="41" spans="1:46" ht="29.25" customHeight="1">
      <c r="A41" s="600">
        <f>Ⅰ.保健活動体制!$C$2</f>
        <v>0</v>
      </c>
      <c r="B41" s="464">
        <v>16</v>
      </c>
      <c r="C41" s="465"/>
      <c r="D41" s="466"/>
      <c r="E41" s="476"/>
      <c r="F41" s="467"/>
      <c r="G41" s="468"/>
      <c r="H41" s="469"/>
      <c r="I41" s="469"/>
      <c r="J41" s="470"/>
      <c r="K41" s="471"/>
      <c r="L41" s="471"/>
      <c r="M41" s="471"/>
      <c r="N41" s="472"/>
      <c r="O41" s="468"/>
      <c r="P41" s="470"/>
      <c r="Q41" s="471"/>
      <c r="R41" s="471"/>
      <c r="S41" s="471"/>
      <c r="T41" s="472"/>
      <c r="U41" s="473"/>
      <c r="V41" s="474"/>
      <c r="W41" s="475"/>
      <c r="X41" s="473"/>
      <c r="Y41" s="474"/>
      <c r="Z41" s="475"/>
      <c r="AA41" s="468"/>
      <c r="AB41" s="466"/>
      <c r="AC41" s="466"/>
      <c r="AD41" s="468"/>
      <c r="AE41" s="651"/>
      <c r="AF41" s="654"/>
      <c r="AG41" s="475"/>
      <c r="AH41" s="468"/>
      <c r="AI41" s="475"/>
      <c r="AJ41" s="477"/>
      <c r="AK41" s="478"/>
      <c r="AL41" s="463">
        <f t="shared" si="0"/>
        <v>0</v>
      </c>
      <c r="AM41" s="466"/>
      <c r="AN41" s="479"/>
      <c r="AO41" s="466"/>
      <c r="AP41" s="476"/>
      <c r="AQ41" s="480"/>
      <c r="AR41" s="480"/>
      <c r="AS41" s="476"/>
      <c r="AT41" s="665"/>
    </row>
    <row r="42" spans="1:46" ht="29.25" customHeight="1">
      <c r="A42" s="600">
        <f>Ⅰ.保健活動体制!$C$2</f>
        <v>0</v>
      </c>
      <c r="B42" s="464">
        <v>17</v>
      </c>
      <c r="C42" s="465"/>
      <c r="D42" s="466"/>
      <c r="E42" s="476"/>
      <c r="F42" s="467"/>
      <c r="G42" s="468"/>
      <c r="H42" s="469"/>
      <c r="I42" s="469"/>
      <c r="J42" s="470"/>
      <c r="K42" s="471"/>
      <c r="L42" s="471"/>
      <c r="M42" s="471"/>
      <c r="N42" s="472"/>
      <c r="O42" s="468"/>
      <c r="P42" s="470"/>
      <c r="Q42" s="471"/>
      <c r="R42" s="471"/>
      <c r="S42" s="471"/>
      <c r="T42" s="472"/>
      <c r="U42" s="473"/>
      <c r="V42" s="474"/>
      <c r="W42" s="475"/>
      <c r="X42" s="473"/>
      <c r="Y42" s="474"/>
      <c r="Z42" s="475"/>
      <c r="AA42" s="468"/>
      <c r="AB42" s="466"/>
      <c r="AC42" s="466"/>
      <c r="AD42" s="468"/>
      <c r="AE42" s="651"/>
      <c r="AF42" s="654"/>
      <c r="AG42" s="475"/>
      <c r="AH42" s="468"/>
      <c r="AI42" s="475"/>
      <c r="AJ42" s="477"/>
      <c r="AK42" s="478"/>
      <c r="AL42" s="463">
        <f t="shared" si="0"/>
        <v>0</v>
      </c>
      <c r="AM42" s="466"/>
      <c r="AN42" s="479"/>
      <c r="AO42" s="466"/>
      <c r="AP42" s="476"/>
      <c r="AQ42" s="480"/>
      <c r="AR42" s="480"/>
      <c r="AS42" s="476"/>
      <c r="AT42" s="665"/>
    </row>
    <row r="43" spans="1:46" ht="29.25" customHeight="1">
      <c r="A43" s="600">
        <f>Ⅰ.保健活動体制!$C$2</f>
        <v>0</v>
      </c>
      <c r="B43" s="464">
        <v>18</v>
      </c>
      <c r="C43" s="465"/>
      <c r="D43" s="466"/>
      <c r="E43" s="476"/>
      <c r="F43" s="467"/>
      <c r="G43" s="468"/>
      <c r="H43" s="469"/>
      <c r="I43" s="469"/>
      <c r="J43" s="470"/>
      <c r="K43" s="471"/>
      <c r="L43" s="471"/>
      <c r="M43" s="471"/>
      <c r="N43" s="472"/>
      <c r="O43" s="468"/>
      <c r="P43" s="470"/>
      <c r="Q43" s="471"/>
      <c r="R43" s="471"/>
      <c r="S43" s="471"/>
      <c r="T43" s="472"/>
      <c r="U43" s="473"/>
      <c r="V43" s="474"/>
      <c r="W43" s="475"/>
      <c r="X43" s="473"/>
      <c r="Y43" s="474"/>
      <c r="Z43" s="475"/>
      <c r="AA43" s="468"/>
      <c r="AB43" s="466"/>
      <c r="AC43" s="466"/>
      <c r="AD43" s="468"/>
      <c r="AE43" s="651"/>
      <c r="AF43" s="654"/>
      <c r="AG43" s="475"/>
      <c r="AH43" s="468"/>
      <c r="AI43" s="475"/>
      <c r="AJ43" s="477"/>
      <c r="AK43" s="478"/>
      <c r="AL43" s="463">
        <f t="shared" si="0"/>
        <v>0</v>
      </c>
      <c r="AM43" s="466"/>
      <c r="AN43" s="479"/>
      <c r="AO43" s="466"/>
      <c r="AP43" s="476"/>
      <c r="AQ43" s="480"/>
      <c r="AR43" s="480"/>
      <c r="AS43" s="476"/>
      <c r="AT43" s="665"/>
    </row>
    <row r="44" spans="1:46" ht="29.25" customHeight="1">
      <c r="A44" s="600">
        <f>Ⅰ.保健活動体制!$C$2</f>
        <v>0</v>
      </c>
      <c r="B44" s="464">
        <v>19</v>
      </c>
      <c r="C44" s="465"/>
      <c r="D44" s="466"/>
      <c r="E44" s="476"/>
      <c r="F44" s="467"/>
      <c r="G44" s="468"/>
      <c r="H44" s="469"/>
      <c r="I44" s="469"/>
      <c r="J44" s="470"/>
      <c r="K44" s="471"/>
      <c r="L44" s="471"/>
      <c r="M44" s="471"/>
      <c r="N44" s="472"/>
      <c r="O44" s="468"/>
      <c r="P44" s="470"/>
      <c r="Q44" s="471"/>
      <c r="R44" s="471"/>
      <c r="S44" s="471"/>
      <c r="T44" s="472"/>
      <c r="U44" s="473"/>
      <c r="V44" s="474"/>
      <c r="W44" s="475"/>
      <c r="X44" s="473"/>
      <c r="Y44" s="474"/>
      <c r="Z44" s="475"/>
      <c r="AA44" s="468"/>
      <c r="AB44" s="466"/>
      <c r="AC44" s="466"/>
      <c r="AD44" s="468"/>
      <c r="AE44" s="651"/>
      <c r="AF44" s="654"/>
      <c r="AG44" s="475"/>
      <c r="AH44" s="468"/>
      <c r="AI44" s="475"/>
      <c r="AJ44" s="477"/>
      <c r="AK44" s="478"/>
      <c r="AL44" s="463">
        <f t="shared" si="0"/>
        <v>0</v>
      </c>
      <c r="AM44" s="466"/>
      <c r="AN44" s="479"/>
      <c r="AO44" s="466"/>
      <c r="AP44" s="476"/>
      <c r="AQ44" s="480"/>
      <c r="AR44" s="480"/>
      <c r="AS44" s="476"/>
      <c r="AT44" s="665"/>
    </row>
    <row r="45" spans="1:46" ht="29.25" customHeight="1">
      <c r="A45" s="600">
        <f>Ⅰ.保健活動体制!$C$2</f>
        <v>0</v>
      </c>
      <c r="B45" s="464">
        <v>20</v>
      </c>
      <c r="C45" s="465"/>
      <c r="D45" s="466"/>
      <c r="E45" s="476"/>
      <c r="F45" s="467"/>
      <c r="G45" s="468"/>
      <c r="H45" s="469"/>
      <c r="I45" s="469"/>
      <c r="J45" s="470"/>
      <c r="K45" s="471"/>
      <c r="L45" s="471"/>
      <c r="M45" s="471"/>
      <c r="N45" s="472"/>
      <c r="O45" s="468"/>
      <c r="P45" s="470"/>
      <c r="Q45" s="471"/>
      <c r="R45" s="471"/>
      <c r="S45" s="471"/>
      <c r="T45" s="472"/>
      <c r="U45" s="473"/>
      <c r="V45" s="474"/>
      <c r="W45" s="475"/>
      <c r="X45" s="473"/>
      <c r="Y45" s="474"/>
      <c r="Z45" s="475"/>
      <c r="AA45" s="468"/>
      <c r="AB45" s="466"/>
      <c r="AC45" s="466"/>
      <c r="AD45" s="468"/>
      <c r="AE45" s="651"/>
      <c r="AF45" s="654"/>
      <c r="AG45" s="475"/>
      <c r="AH45" s="468"/>
      <c r="AI45" s="475"/>
      <c r="AJ45" s="477"/>
      <c r="AK45" s="478"/>
      <c r="AL45" s="463">
        <f t="shared" si="0"/>
        <v>0</v>
      </c>
      <c r="AM45" s="466"/>
      <c r="AN45" s="479"/>
      <c r="AO45" s="466"/>
      <c r="AP45" s="476"/>
      <c r="AQ45" s="480"/>
      <c r="AR45" s="480"/>
      <c r="AS45" s="476"/>
      <c r="AT45" s="665"/>
    </row>
    <row r="46" spans="1:46" ht="29.25" customHeight="1">
      <c r="A46" s="600">
        <f>Ⅰ.保健活動体制!$C$2</f>
        <v>0</v>
      </c>
      <c r="B46" s="464">
        <v>21</v>
      </c>
      <c r="C46" s="465"/>
      <c r="D46" s="466"/>
      <c r="E46" s="476"/>
      <c r="F46" s="467"/>
      <c r="G46" s="468"/>
      <c r="H46" s="469"/>
      <c r="I46" s="469"/>
      <c r="J46" s="470"/>
      <c r="K46" s="471"/>
      <c r="L46" s="471"/>
      <c r="M46" s="471"/>
      <c r="N46" s="472"/>
      <c r="O46" s="468"/>
      <c r="P46" s="470"/>
      <c r="Q46" s="471"/>
      <c r="R46" s="471"/>
      <c r="S46" s="471"/>
      <c r="T46" s="472"/>
      <c r="U46" s="473"/>
      <c r="V46" s="474"/>
      <c r="W46" s="475"/>
      <c r="X46" s="473"/>
      <c r="Y46" s="474"/>
      <c r="Z46" s="475"/>
      <c r="AA46" s="468"/>
      <c r="AB46" s="466"/>
      <c r="AC46" s="466"/>
      <c r="AD46" s="468"/>
      <c r="AE46" s="651"/>
      <c r="AF46" s="654"/>
      <c r="AG46" s="475"/>
      <c r="AH46" s="468"/>
      <c r="AI46" s="475"/>
      <c r="AJ46" s="477"/>
      <c r="AK46" s="478"/>
      <c r="AL46" s="463">
        <f t="shared" si="0"/>
        <v>0</v>
      </c>
      <c r="AM46" s="466"/>
      <c r="AN46" s="479"/>
      <c r="AO46" s="466"/>
      <c r="AP46" s="476"/>
      <c r="AQ46" s="480"/>
      <c r="AR46" s="480"/>
      <c r="AS46" s="476"/>
      <c r="AT46" s="665"/>
    </row>
    <row r="47" spans="1:46" ht="29.25" customHeight="1">
      <c r="A47" s="600">
        <f>Ⅰ.保健活動体制!$C$2</f>
        <v>0</v>
      </c>
      <c r="B47" s="464">
        <v>22</v>
      </c>
      <c r="C47" s="465"/>
      <c r="D47" s="466"/>
      <c r="E47" s="476"/>
      <c r="F47" s="467"/>
      <c r="G47" s="468"/>
      <c r="H47" s="469"/>
      <c r="I47" s="469"/>
      <c r="J47" s="470"/>
      <c r="K47" s="471"/>
      <c r="L47" s="471"/>
      <c r="M47" s="471"/>
      <c r="N47" s="472"/>
      <c r="O47" s="468"/>
      <c r="P47" s="470"/>
      <c r="Q47" s="471"/>
      <c r="R47" s="471"/>
      <c r="S47" s="471"/>
      <c r="T47" s="472"/>
      <c r="U47" s="473"/>
      <c r="V47" s="474"/>
      <c r="W47" s="475"/>
      <c r="X47" s="473"/>
      <c r="Y47" s="474"/>
      <c r="Z47" s="475"/>
      <c r="AA47" s="468"/>
      <c r="AB47" s="466"/>
      <c r="AC47" s="466"/>
      <c r="AD47" s="468"/>
      <c r="AE47" s="651"/>
      <c r="AF47" s="654"/>
      <c r="AG47" s="475"/>
      <c r="AH47" s="468"/>
      <c r="AI47" s="475"/>
      <c r="AJ47" s="477"/>
      <c r="AK47" s="478"/>
      <c r="AL47" s="463">
        <f t="shared" si="0"/>
        <v>0</v>
      </c>
      <c r="AM47" s="466"/>
      <c r="AN47" s="479"/>
      <c r="AO47" s="466"/>
      <c r="AP47" s="476"/>
      <c r="AQ47" s="480"/>
      <c r="AR47" s="480"/>
      <c r="AS47" s="476"/>
      <c r="AT47" s="665"/>
    </row>
    <row r="48" spans="1:46" ht="29.25" customHeight="1">
      <c r="A48" s="600">
        <f>Ⅰ.保健活動体制!$C$2</f>
        <v>0</v>
      </c>
      <c r="B48" s="464">
        <v>23</v>
      </c>
      <c r="C48" s="465"/>
      <c r="D48" s="466"/>
      <c r="E48" s="476"/>
      <c r="F48" s="467"/>
      <c r="G48" s="468"/>
      <c r="H48" s="469"/>
      <c r="I48" s="469"/>
      <c r="J48" s="470"/>
      <c r="K48" s="471"/>
      <c r="L48" s="471"/>
      <c r="M48" s="471"/>
      <c r="N48" s="472"/>
      <c r="O48" s="468"/>
      <c r="P48" s="470"/>
      <c r="Q48" s="471"/>
      <c r="R48" s="471"/>
      <c r="S48" s="471"/>
      <c r="T48" s="472"/>
      <c r="U48" s="473"/>
      <c r="V48" s="474"/>
      <c r="W48" s="475"/>
      <c r="X48" s="473"/>
      <c r="Y48" s="474"/>
      <c r="Z48" s="475"/>
      <c r="AA48" s="468"/>
      <c r="AB48" s="466"/>
      <c r="AC48" s="466"/>
      <c r="AD48" s="468"/>
      <c r="AE48" s="651"/>
      <c r="AF48" s="654"/>
      <c r="AG48" s="475"/>
      <c r="AH48" s="468"/>
      <c r="AI48" s="475"/>
      <c r="AJ48" s="477"/>
      <c r="AK48" s="478"/>
      <c r="AL48" s="463">
        <f t="shared" si="0"/>
        <v>0</v>
      </c>
      <c r="AM48" s="466"/>
      <c r="AN48" s="479"/>
      <c r="AO48" s="466"/>
      <c r="AP48" s="476"/>
      <c r="AQ48" s="480"/>
      <c r="AR48" s="480"/>
      <c r="AS48" s="476"/>
      <c r="AT48" s="665"/>
    </row>
    <row r="49" spans="1:46" ht="29.25" customHeight="1">
      <c r="A49" s="600">
        <f>Ⅰ.保健活動体制!$C$2</f>
        <v>0</v>
      </c>
      <c r="B49" s="464">
        <v>24</v>
      </c>
      <c r="C49" s="465"/>
      <c r="D49" s="466"/>
      <c r="E49" s="476"/>
      <c r="F49" s="467"/>
      <c r="G49" s="468"/>
      <c r="H49" s="469"/>
      <c r="I49" s="469"/>
      <c r="J49" s="470"/>
      <c r="K49" s="471"/>
      <c r="L49" s="471"/>
      <c r="M49" s="471"/>
      <c r="N49" s="472"/>
      <c r="O49" s="468"/>
      <c r="P49" s="470"/>
      <c r="Q49" s="471"/>
      <c r="R49" s="471"/>
      <c r="S49" s="471"/>
      <c r="T49" s="472"/>
      <c r="U49" s="473"/>
      <c r="V49" s="474"/>
      <c r="W49" s="475"/>
      <c r="X49" s="473"/>
      <c r="Y49" s="474"/>
      <c r="Z49" s="475"/>
      <c r="AA49" s="468"/>
      <c r="AB49" s="466"/>
      <c r="AC49" s="466"/>
      <c r="AD49" s="468"/>
      <c r="AE49" s="651"/>
      <c r="AF49" s="654"/>
      <c r="AG49" s="475"/>
      <c r="AH49" s="468"/>
      <c r="AI49" s="475"/>
      <c r="AJ49" s="477"/>
      <c r="AK49" s="478"/>
      <c r="AL49" s="463">
        <f t="shared" si="0"/>
        <v>0</v>
      </c>
      <c r="AM49" s="466"/>
      <c r="AN49" s="479"/>
      <c r="AO49" s="466"/>
      <c r="AP49" s="476"/>
      <c r="AQ49" s="480"/>
      <c r="AR49" s="480"/>
      <c r="AS49" s="476"/>
      <c r="AT49" s="665"/>
    </row>
    <row r="50" spans="1:46" ht="29.25" customHeight="1">
      <c r="A50" s="600">
        <f>Ⅰ.保健活動体制!$C$2</f>
        <v>0</v>
      </c>
      <c r="B50" s="464">
        <v>25</v>
      </c>
      <c r="C50" s="465"/>
      <c r="D50" s="466"/>
      <c r="E50" s="476"/>
      <c r="F50" s="467"/>
      <c r="G50" s="468"/>
      <c r="H50" s="469"/>
      <c r="I50" s="469"/>
      <c r="J50" s="470"/>
      <c r="K50" s="471"/>
      <c r="L50" s="471"/>
      <c r="M50" s="471"/>
      <c r="N50" s="472"/>
      <c r="O50" s="468"/>
      <c r="P50" s="470"/>
      <c r="Q50" s="471"/>
      <c r="R50" s="471"/>
      <c r="S50" s="471"/>
      <c r="T50" s="472"/>
      <c r="U50" s="473"/>
      <c r="V50" s="474"/>
      <c r="W50" s="475"/>
      <c r="X50" s="473"/>
      <c r="Y50" s="474"/>
      <c r="Z50" s="475"/>
      <c r="AA50" s="468"/>
      <c r="AB50" s="466"/>
      <c r="AC50" s="466"/>
      <c r="AD50" s="468"/>
      <c r="AE50" s="651"/>
      <c r="AF50" s="654"/>
      <c r="AG50" s="475"/>
      <c r="AH50" s="468"/>
      <c r="AI50" s="475"/>
      <c r="AJ50" s="477"/>
      <c r="AK50" s="478"/>
      <c r="AL50" s="463">
        <f t="shared" si="0"/>
        <v>0</v>
      </c>
      <c r="AM50" s="466"/>
      <c r="AN50" s="479"/>
      <c r="AO50" s="466"/>
      <c r="AP50" s="476"/>
      <c r="AQ50" s="480"/>
      <c r="AR50" s="480"/>
      <c r="AS50" s="476"/>
      <c r="AT50" s="665"/>
    </row>
    <row r="51" spans="1:46" ht="29.25" customHeight="1">
      <c r="A51" s="600">
        <f>Ⅰ.保健活動体制!$C$2</f>
        <v>0</v>
      </c>
      <c r="B51" s="464">
        <v>26</v>
      </c>
      <c r="C51" s="465"/>
      <c r="D51" s="466"/>
      <c r="E51" s="476"/>
      <c r="F51" s="467"/>
      <c r="G51" s="481"/>
      <c r="H51" s="469"/>
      <c r="I51" s="469"/>
      <c r="J51" s="470"/>
      <c r="K51" s="471"/>
      <c r="L51" s="471"/>
      <c r="M51" s="471"/>
      <c r="N51" s="472"/>
      <c r="O51" s="468"/>
      <c r="P51" s="470"/>
      <c r="Q51" s="471"/>
      <c r="R51" s="471"/>
      <c r="S51" s="471"/>
      <c r="T51" s="472"/>
      <c r="U51" s="473"/>
      <c r="V51" s="474"/>
      <c r="W51" s="475"/>
      <c r="X51" s="473"/>
      <c r="Y51" s="474"/>
      <c r="Z51" s="475"/>
      <c r="AA51" s="468"/>
      <c r="AB51" s="466"/>
      <c r="AC51" s="466"/>
      <c r="AD51" s="468"/>
      <c r="AE51" s="651"/>
      <c r="AF51" s="654"/>
      <c r="AG51" s="475"/>
      <c r="AH51" s="468"/>
      <c r="AI51" s="475"/>
      <c r="AJ51" s="477"/>
      <c r="AK51" s="478"/>
      <c r="AL51" s="463">
        <f t="shared" si="0"/>
        <v>0</v>
      </c>
      <c r="AM51" s="466"/>
      <c r="AN51" s="479"/>
      <c r="AO51" s="466"/>
      <c r="AP51" s="476"/>
      <c r="AQ51" s="480"/>
      <c r="AR51" s="480"/>
      <c r="AS51" s="476"/>
      <c r="AT51" s="665"/>
    </row>
    <row r="52" spans="1:46" ht="29.25" customHeight="1">
      <c r="A52" s="600">
        <f>Ⅰ.保健活動体制!$C$2</f>
        <v>0</v>
      </c>
      <c r="B52" s="464">
        <v>27</v>
      </c>
      <c r="C52" s="465"/>
      <c r="D52" s="466"/>
      <c r="E52" s="476"/>
      <c r="F52" s="467"/>
      <c r="G52" s="468"/>
      <c r="H52" s="469"/>
      <c r="I52" s="469"/>
      <c r="J52" s="470"/>
      <c r="K52" s="471"/>
      <c r="L52" s="471"/>
      <c r="M52" s="471"/>
      <c r="N52" s="472"/>
      <c r="O52" s="468"/>
      <c r="P52" s="470"/>
      <c r="Q52" s="471"/>
      <c r="R52" s="471"/>
      <c r="S52" s="471"/>
      <c r="T52" s="472"/>
      <c r="U52" s="473"/>
      <c r="V52" s="474"/>
      <c r="W52" s="475"/>
      <c r="X52" s="473"/>
      <c r="Y52" s="474"/>
      <c r="Z52" s="475"/>
      <c r="AA52" s="468"/>
      <c r="AB52" s="466"/>
      <c r="AC52" s="466"/>
      <c r="AD52" s="468"/>
      <c r="AE52" s="651"/>
      <c r="AF52" s="654"/>
      <c r="AG52" s="475"/>
      <c r="AH52" s="468"/>
      <c r="AI52" s="475"/>
      <c r="AJ52" s="477"/>
      <c r="AK52" s="478"/>
      <c r="AL52" s="463">
        <f t="shared" si="0"/>
        <v>0</v>
      </c>
      <c r="AM52" s="466"/>
      <c r="AN52" s="479"/>
      <c r="AO52" s="466"/>
      <c r="AP52" s="476"/>
      <c r="AQ52" s="480"/>
      <c r="AR52" s="480"/>
      <c r="AS52" s="476"/>
      <c r="AT52" s="665"/>
    </row>
    <row r="53" spans="1:46" ht="29.25" customHeight="1">
      <c r="A53" s="600">
        <f>Ⅰ.保健活動体制!$C$2</f>
        <v>0</v>
      </c>
      <c r="B53" s="464">
        <v>28</v>
      </c>
      <c r="C53" s="465"/>
      <c r="D53" s="466"/>
      <c r="E53" s="476"/>
      <c r="F53" s="467"/>
      <c r="G53" s="468"/>
      <c r="H53" s="469"/>
      <c r="I53" s="469"/>
      <c r="J53" s="470"/>
      <c r="K53" s="471"/>
      <c r="L53" s="471"/>
      <c r="M53" s="471"/>
      <c r="N53" s="472"/>
      <c r="O53" s="468"/>
      <c r="P53" s="470"/>
      <c r="Q53" s="471"/>
      <c r="R53" s="471"/>
      <c r="S53" s="471"/>
      <c r="T53" s="472"/>
      <c r="U53" s="473"/>
      <c r="V53" s="474"/>
      <c r="W53" s="475"/>
      <c r="X53" s="473"/>
      <c r="Y53" s="474"/>
      <c r="Z53" s="475"/>
      <c r="AA53" s="468"/>
      <c r="AB53" s="466"/>
      <c r="AC53" s="466"/>
      <c r="AD53" s="468"/>
      <c r="AE53" s="651"/>
      <c r="AF53" s="654"/>
      <c r="AG53" s="475"/>
      <c r="AH53" s="468"/>
      <c r="AI53" s="475"/>
      <c r="AJ53" s="477"/>
      <c r="AK53" s="478"/>
      <c r="AL53" s="463">
        <f t="shared" si="0"/>
        <v>0</v>
      </c>
      <c r="AM53" s="466"/>
      <c r="AN53" s="479"/>
      <c r="AO53" s="466"/>
      <c r="AP53" s="476"/>
      <c r="AQ53" s="480"/>
      <c r="AR53" s="480"/>
      <c r="AS53" s="476"/>
      <c r="AT53" s="665"/>
    </row>
    <row r="54" spans="1:46" ht="29.25" customHeight="1">
      <c r="A54" s="600">
        <f>Ⅰ.保健活動体制!$C$2</f>
        <v>0</v>
      </c>
      <c r="B54" s="464">
        <v>29</v>
      </c>
      <c r="C54" s="465"/>
      <c r="D54" s="466"/>
      <c r="E54" s="476"/>
      <c r="F54" s="467"/>
      <c r="G54" s="468"/>
      <c r="H54" s="469"/>
      <c r="I54" s="469"/>
      <c r="J54" s="470"/>
      <c r="K54" s="471"/>
      <c r="L54" s="471"/>
      <c r="M54" s="471"/>
      <c r="N54" s="472"/>
      <c r="O54" s="468"/>
      <c r="P54" s="470"/>
      <c r="Q54" s="471"/>
      <c r="R54" s="471"/>
      <c r="S54" s="471"/>
      <c r="T54" s="472"/>
      <c r="U54" s="473"/>
      <c r="V54" s="474"/>
      <c r="W54" s="475"/>
      <c r="X54" s="473"/>
      <c r="Y54" s="474"/>
      <c r="Z54" s="475"/>
      <c r="AA54" s="468"/>
      <c r="AB54" s="466"/>
      <c r="AC54" s="466"/>
      <c r="AD54" s="468"/>
      <c r="AE54" s="651"/>
      <c r="AF54" s="654"/>
      <c r="AG54" s="475"/>
      <c r="AH54" s="468"/>
      <c r="AI54" s="475"/>
      <c r="AJ54" s="477"/>
      <c r="AK54" s="478"/>
      <c r="AL54" s="463">
        <f t="shared" si="0"/>
        <v>0</v>
      </c>
      <c r="AM54" s="466"/>
      <c r="AN54" s="479"/>
      <c r="AO54" s="466"/>
      <c r="AP54" s="476"/>
      <c r="AQ54" s="480"/>
      <c r="AR54" s="480"/>
      <c r="AS54" s="476"/>
      <c r="AT54" s="665"/>
    </row>
    <row r="55" spans="1:46" ht="29.25" customHeight="1">
      <c r="A55" s="600">
        <f>Ⅰ.保健活動体制!$C$2</f>
        <v>0</v>
      </c>
      <c r="B55" s="464">
        <v>30</v>
      </c>
      <c r="C55" s="465"/>
      <c r="D55" s="466"/>
      <c r="E55" s="476"/>
      <c r="F55" s="467"/>
      <c r="G55" s="468"/>
      <c r="H55" s="469"/>
      <c r="I55" s="469"/>
      <c r="J55" s="470"/>
      <c r="K55" s="471"/>
      <c r="L55" s="471"/>
      <c r="M55" s="471"/>
      <c r="N55" s="472"/>
      <c r="O55" s="468"/>
      <c r="P55" s="470"/>
      <c r="Q55" s="471"/>
      <c r="R55" s="471"/>
      <c r="S55" s="471"/>
      <c r="T55" s="472"/>
      <c r="U55" s="473"/>
      <c r="V55" s="474"/>
      <c r="W55" s="475"/>
      <c r="X55" s="473"/>
      <c r="Y55" s="474"/>
      <c r="Z55" s="475"/>
      <c r="AA55" s="468"/>
      <c r="AB55" s="466"/>
      <c r="AC55" s="466"/>
      <c r="AD55" s="468"/>
      <c r="AE55" s="651"/>
      <c r="AF55" s="654"/>
      <c r="AG55" s="475"/>
      <c r="AH55" s="468"/>
      <c r="AI55" s="475"/>
      <c r="AJ55" s="477"/>
      <c r="AK55" s="478"/>
      <c r="AL55" s="463">
        <f t="shared" si="0"/>
        <v>0</v>
      </c>
      <c r="AM55" s="466"/>
      <c r="AN55" s="479"/>
      <c r="AO55" s="466"/>
      <c r="AP55" s="476"/>
      <c r="AQ55" s="480"/>
      <c r="AR55" s="480"/>
      <c r="AS55" s="476"/>
      <c r="AT55" s="665"/>
    </row>
    <row r="56" spans="1:46" ht="29.25" customHeight="1">
      <c r="A56" s="600">
        <f>Ⅰ.保健活動体制!$C$2</f>
        <v>0</v>
      </c>
      <c r="B56" s="464">
        <v>31</v>
      </c>
      <c r="C56" s="465"/>
      <c r="D56" s="466"/>
      <c r="E56" s="476"/>
      <c r="F56" s="467"/>
      <c r="G56" s="468"/>
      <c r="H56" s="469"/>
      <c r="I56" s="469"/>
      <c r="J56" s="470"/>
      <c r="K56" s="471"/>
      <c r="L56" s="471"/>
      <c r="M56" s="471"/>
      <c r="N56" s="472"/>
      <c r="O56" s="468"/>
      <c r="P56" s="470"/>
      <c r="Q56" s="471"/>
      <c r="R56" s="471"/>
      <c r="S56" s="471"/>
      <c r="T56" s="472"/>
      <c r="U56" s="473"/>
      <c r="V56" s="474"/>
      <c r="W56" s="475"/>
      <c r="X56" s="473"/>
      <c r="Y56" s="474"/>
      <c r="Z56" s="475"/>
      <c r="AA56" s="468"/>
      <c r="AB56" s="466"/>
      <c r="AC56" s="466"/>
      <c r="AD56" s="468"/>
      <c r="AE56" s="651"/>
      <c r="AF56" s="654"/>
      <c r="AG56" s="475"/>
      <c r="AH56" s="468"/>
      <c r="AI56" s="475"/>
      <c r="AJ56" s="477"/>
      <c r="AK56" s="478"/>
      <c r="AL56" s="463">
        <f t="shared" si="0"/>
        <v>0</v>
      </c>
      <c r="AM56" s="466"/>
      <c r="AN56" s="479"/>
      <c r="AO56" s="466"/>
      <c r="AP56" s="476"/>
      <c r="AQ56" s="480"/>
      <c r="AR56" s="480"/>
      <c r="AS56" s="476"/>
      <c r="AT56" s="665"/>
    </row>
    <row r="57" spans="1:46" ht="29.25" customHeight="1">
      <c r="A57" s="600">
        <f>Ⅰ.保健活動体制!$C$2</f>
        <v>0</v>
      </c>
      <c r="B57" s="464">
        <v>32</v>
      </c>
      <c r="C57" s="465"/>
      <c r="D57" s="466"/>
      <c r="E57" s="476"/>
      <c r="F57" s="467"/>
      <c r="G57" s="468"/>
      <c r="H57" s="469"/>
      <c r="I57" s="469"/>
      <c r="J57" s="470"/>
      <c r="K57" s="471"/>
      <c r="L57" s="471"/>
      <c r="M57" s="471"/>
      <c r="N57" s="472"/>
      <c r="O57" s="468"/>
      <c r="P57" s="470"/>
      <c r="Q57" s="471"/>
      <c r="R57" s="471"/>
      <c r="S57" s="471"/>
      <c r="T57" s="472"/>
      <c r="U57" s="473"/>
      <c r="V57" s="474"/>
      <c r="W57" s="475"/>
      <c r="X57" s="473"/>
      <c r="Y57" s="474"/>
      <c r="Z57" s="475"/>
      <c r="AA57" s="468"/>
      <c r="AB57" s="466"/>
      <c r="AC57" s="466"/>
      <c r="AD57" s="468"/>
      <c r="AE57" s="651"/>
      <c r="AF57" s="654"/>
      <c r="AG57" s="475"/>
      <c r="AH57" s="468"/>
      <c r="AI57" s="475"/>
      <c r="AJ57" s="477"/>
      <c r="AK57" s="478"/>
      <c r="AL57" s="463">
        <f t="shared" si="0"/>
        <v>0</v>
      </c>
      <c r="AM57" s="466"/>
      <c r="AN57" s="479"/>
      <c r="AO57" s="466"/>
      <c r="AP57" s="476"/>
      <c r="AQ57" s="480"/>
      <c r="AR57" s="480"/>
      <c r="AS57" s="476"/>
      <c r="AT57" s="665"/>
    </row>
    <row r="58" spans="1:46" ht="29.25" customHeight="1">
      <c r="A58" s="600">
        <f>Ⅰ.保健活動体制!$C$2</f>
        <v>0</v>
      </c>
      <c r="B58" s="464">
        <v>33</v>
      </c>
      <c r="C58" s="465"/>
      <c r="D58" s="466"/>
      <c r="E58" s="476"/>
      <c r="F58" s="467"/>
      <c r="G58" s="468"/>
      <c r="H58" s="469"/>
      <c r="I58" s="469"/>
      <c r="J58" s="470"/>
      <c r="K58" s="471"/>
      <c r="L58" s="471"/>
      <c r="M58" s="471"/>
      <c r="N58" s="472"/>
      <c r="O58" s="468"/>
      <c r="P58" s="470"/>
      <c r="Q58" s="471"/>
      <c r="R58" s="471"/>
      <c r="S58" s="471"/>
      <c r="T58" s="472"/>
      <c r="U58" s="473"/>
      <c r="V58" s="474"/>
      <c r="W58" s="475"/>
      <c r="X58" s="473"/>
      <c r="Y58" s="474"/>
      <c r="Z58" s="475"/>
      <c r="AA58" s="468"/>
      <c r="AB58" s="466"/>
      <c r="AC58" s="466"/>
      <c r="AD58" s="468"/>
      <c r="AE58" s="651"/>
      <c r="AF58" s="654"/>
      <c r="AG58" s="475"/>
      <c r="AH58" s="468"/>
      <c r="AI58" s="475"/>
      <c r="AJ58" s="477"/>
      <c r="AK58" s="478"/>
      <c r="AL58" s="463">
        <f t="shared" si="0"/>
        <v>0</v>
      </c>
      <c r="AM58" s="466"/>
      <c r="AN58" s="479"/>
      <c r="AO58" s="466"/>
      <c r="AP58" s="476"/>
      <c r="AQ58" s="480"/>
      <c r="AR58" s="480"/>
      <c r="AS58" s="476"/>
      <c r="AT58" s="665"/>
    </row>
    <row r="59" spans="1:46" ht="29.25" customHeight="1">
      <c r="A59" s="600">
        <f>Ⅰ.保健活動体制!$C$2</f>
        <v>0</v>
      </c>
      <c r="B59" s="464">
        <v>34</v>
      </c>
      <c r="C59" s="465"/>
      <c r="D59" s="466"/>
      <c r="E59" s="476"/>
      <c r="F59" s="467"/>
      <c r="G59" s="468"/>
      <c r="H59" s="469"/>
      <c r="I59" s="469"/>
      <c r="J59" s="470"/>
      <c r="K59" s="471"/>
      <c r="L59" s="471"/>
      <c r="M59" s="471"/>
      <c r="N59" s="472"/>
      <c r="O59" s="468"/>
      <c r="P59" s="470"/>
      <c r="Q59" s="471"/>
      <c r="R59" s="471"/>
      <c r="S59" s="471"/>
      <c r="T59" s="472"/>
      <c r="U59" s="473"/>
      <c r="V59" s="474"/>
      <c r="W59" s="475"/>
      <c r="X59" s="473"/>
      <c r="Y59" s="474"/>
      <c r="Z59" s="475"/>
      <c r="AA59" s="468"/>
      <c r="AB59" s="466"/>
      <c r="AC59" s="466"/>
      <c r="AD59" s="468"/>
      <c r="AE59" s="651"/>
      <c r="AF59" s="654"/>
      <c r="AG59" s="475"/>
      <c r="AH59" s="468"/>
      <c r="AI59" s="475"/>
      <c r="AJ59" s="477"/>
      <c r="AK59" s="478"/>
      <c r="AL59" s="463">
        <f t="shared" si="0"/>
        <v>0</v>
      </c>
      <c r="AM59" s="466"/>
      <c r="AN59" s="479"/>
      <c r="AO59" s="466"/>
      <c r="AP59" s="476"/>
      <c r="AQ59" s="480"/>
      <c r="AR59" s="480"/>
      <c r="AS59" s="476"/>
      <c r="AT59" s="665"/>
    </row>
    <row r="60" spans="1:46" ht="29.25" customHeight="1">
      <c r="A60" s="600">
        <f>Ⅰ.保健活動体制!$C$2</f>
        <v>0</v>
      </c>
      <c r="B60" s="464">
        <v>35</v>
      </c>
      <c r="C60" s="465"/>
      <c r="D60" s="466"/>
      <c r="E60" s="476"/>
      <c r="F60" s="467"/>
      <c r="G60" s="468"/>
      <c r="H60" s="469"/>
      <c r="I60" s="469"/>
      <c r="J60" s="470"/>
      <c r="K60" s="471"/>
      <c r="L60" s="471"/>
      <c r="M60" s="471"/>
      <c r="N60" s="472"/>
      <c r="O60" s="468"/>
      <c r="P60" s="470"/>
      <c r="Q60" s="471"/>
      <c r="R60" s="471"/>
      <c r="S60" s="471"/>
      <c r="T60" s="472"/>
      <c r="U60" s="473"/>
      <c r="V60" s="474"/>
      <c r="W60" s="475"/>
      <c r="X60" s="473"/>
      <c r="Y60" s="474"/>
      <c r="Z60" s="475"/>
      <c r="AA60" s="468"/>
      <c r="AB60" s="466"/>
      <c r="AC60" s="466"/>
      <c r="AD60" s="468"/>
      <c r="AE60" s="651"/>
      <c r="AF60" s="654"/>
      <c r="AG60" s="475"/>
      <c r="AH60" s="468"/>
      <c r="AI60" s="475"/>
      <c r="AJ60" s="477"/>
      <c r="AK60" s="478"/>
      <c r="AL60" s="463">
        <f t="shared" si="0"/>
        <v>0</v>
      </c>
      <c r="AM60" s="466"/>
      <c r="AN60" s="479"/>
      <c r="AO60" s="466"/>
      <c r="AP60" s="476"/>
      <c r="AQ60" s="480"/>
      <c r="AR60" s="480"/>
      <c r="AS60" s="476"/>
      <c r="AT60" s="665"/>
    </row>
    <row r="61" spans="1:46" ht="29.25" customHeight="1">
      <c r="A61" s="600">
        <f>Ⅰ.保健活動体制!$C$2</f>
        <v>0</v>
      </c>
      <c r="B61" s="464">
        <v>36</v>
      </c>
      <c r="C61" s="465"/>
      <c r="D61" s="466"/>
      <c r="E61" s="476"/>
      <c r="F61" s="467"/>
      <c r="G61" s="468"/>
      <c r="H61" s="469"/>
      <c r="I61" s="469"/>
      <c r="J61" s="470"/>
      <c r="K61" s="471"/>
      <c r="L61" s="471"/>
      <c r="M61" s="471"/>
      <c r="N61" s="472"/>
      <c r="O61" s="468"/>
      <c r="P61" s="470"/>
      <c r="Q61" s="471"/>
      <c r="R61" s="471"/>
      <c r="S61" s="471"/>
      <c r="T61" s="472"/>
      <c r="U61" s="473"/>
      <c r="V61" s="474"/>
      <c r="W61" s="475"/>
      <c r="X61" s="473"/>
      <c r="Y61" s="474"/>
      <c r="Z61" s="475"/>
      <c r="AA61" s="468"/>
      <c r="AB61" s="466"/>
      <c r="AC61" s="466"/>
      <c r="AD61" s="468"/>
      <c r="AE61" s="651"/>
      <c r="AF61" s="654"/>
      <c r="AG61" s="475"/>
      <c r="AH61" s="468"/>
      <c r="AI61" s="475"/>
      <c r="AJ61" s="477"/>
      <c r="AK61" s="478"/>
      <c r="AL61" s="463">
        <f t="shared" si="0"/>
        <v>0</v>
      </c>
      <c r="AM61" s="466"/>
      <c r="AN61" s="479"/>
      <c r="AO61" s="466"/>
      <c r="AP61" s="476"/>
      <c r="AQ61" s="480"/>
      <c r="AR61" s="480"/>
      <c r="AS61" s="476"/>
      <c r="AT61" s="665"/>
    </row>
    <row r="62" spans="1:46" ht="29.25" customHeight="1">
      <c r="A62" s="600">
        <f>Ⅰ.保健活動体制!$C$2</f>
        <v>0</v>
      </c>
      <c r="B62" s="464">
        <v>37</v>
      </c>
      <c r="C62" s="465"/>
      <c r="D62" s="466"/>
      <c r="E62" s="476"/>
      <c r="F62" s="467"/>
      <c r="G62" s="468"/>
      <c r="H62" s="469"/>
      <c r="I62" s="469"/>
      <c r="J62" s="470"/>
      <c r="K62" s="471"/>
      <c r="L62" s="471"/>
      <c r="M62" s="471"/>
      <c r="N62" s="472"/>
      <c r="O62" s="468"/>
      <c r="P62" s="470"/>
      <c r="Q62" s="471"/>
      <c r="R62" s="471"/>
      <c r="S62" s="471"/>
      <c r="T62" s="472"/>
      <c r="U62" s="473"/>
      <c r="V62" s="474"/>
      <c r="W62" s="475"/>
      <c r="X62" s="473"/>
      <c r="Y62" s="474"/>
      <c r="Z62" s="475"/>
      <c r="AA62" s="468"/>
      <c r="AB62" s="466"/>
      <c r="AC62" s="466"/>
      <c r="AD62" s="468"/>
      <c r="AE62" s="651"/>
      <c r="AF62" s="654"/>
      <c r="AG62" s="475"/>
      <c r="AH62" s="468"/>
      <c r="AI62" s="475"/>
      <c r="AJ62" s="477"/>
      <c r="AK62" s="478"/>
      <c r="AL62" s="463">
        <f t="shared" si="0"/>
        <v>0</v>
      </c>
      <c r="AM62" s="466"/>
      <c r="AN62" s="479"/>
      <c r="AO62" s="466"/>
      <c r="AP62" s="476"/>
      <c r="AQ62" s="480"/>
      <c r="AR62" s="480"/>
      <c r="AS62" s="476"/>
      <c r="AT62" s="665"/>
    </row>
    <row r="63" spans="1:46" ht="29.25" customHeight="1">
      <c r="A63" s="600">
        <f>Ⅰ.保健活動体制!$C$2</f>
        <v>0</v>
      </c>
      <c r="B63" s="464">
        <v>38</v>
      </c>
      <c r="C63" s="465"/>
      <c r="D63" s="466"/>
      <c r="E63" s="476"/>
      <c r="F63" s="467"/>
      <c r="G63" s="468"/>
      <c r="H63" s="469"/>
      <c r="I63" s="469"/>
      <c r="J63" s="470"/>
      <c r="K63" s="471"/>
      <c r="L63" s="471"/>
      <c r="M63" s="471"/>
      <c r="N63" s="472"/>
      <c r="O63" s="468"/>
      <c r="P63" s="470"/>
      <c r="Q63" s="471"/>
      <c r="R63" s="471"/>
      <c r="S63" s="471"/>
      <c r="T63" s="472"/>
      <c r="U63" s="473"/>
      <c r="V63" s="474"/>
      <c r="W63" s="475"/>
      <c r="X63" s="473"/>
      <c r="Y63" s="474"/>
      <c r="Z63" s="475"/>
      <c r="AA63" s="468"/>
      <c r="AB63" s="466"/>
      <c r="AC63" s="466"/>
      <c r="AD63" s="468"/>
      <c r="AE63" s="651"/>
      <c r="AF63" s="654"/>
      <c r="AG63" s="475"/>
      <c r="AH63" s="468"/>
      <c r="AI63" s="475"/>
      <c r="AJ63" s="477"/>
      <c r="AK63" s="478"/>
      <c r="AL63" s="463">
        <f t="shared" si="0"/>
        <v>0</v>
      </c>
      <c r="AM63" s="466"/>
      <c r="AN63" s="479"/>
      <c r="AO63" s="466"/>
      <c r="AP63" s="476"/>
      <c r="AQ63" s="480"/>
      <c r="AR63" s="480"/>
      <c r="AS63" s="476"/>
      <c r="AT63" s="665"/>
    </row>
    <row r="64" spans="1:46" ht="29.25" customHeight="1">
      <c r="A64" s="600">
        <f>Ⅰ.保健活動体制!$C$2</f>
        <v>0</v>
      </c>
      <c r="B64" s="464">
        <v>39</v>
      </c>
      <c r="C64" s="465"/>
      <c r="D64" s="466"/>
      <c r="E64" s="476"/>
      <c r="F64" s="467"/>
      <c r="G64" s="468"/>
      <c r="H64" s="469"/>
      <c r="I64" s="469"/>
      <c r="J64" s="470"/>
      <c r="K64" s="471"/>
      <c r="L64" s="471"/>
      <c r="M64" s="471"/>
      <c r="N64" s="472"/>
      <c r="O64" s="468"/>
      <c r="P64" s="470"/>
      <c r="Q64" s="471"/>
      <c r="R64" s="471"/>
      <c r="S64" s="471"/>
      <c r="T64" s="472"/>
      <c r="U64" s="473"/>
      <c r="V64" s="474"/>
      <c r="W64" s="475"/>
      <c r="X64" s="473"/>
      <c r="Y64" s="474"/>
      <c r="Z64" s="475"/>
      <c r="AA64" s="468"/>
      <c r="AB64" s="466"/>
      <c r="AC64" s="466"/>
      <c r="AD64" s="468"/>
      <c r="AE64" s="651"/>
      <c r="AF64" s="654"/>
      <c r="AG64" s="475"/>
      <c r="AH64" s="468"/>
      <c r="AI64" s="475"/>
      <c r="AJ64" s="477"/>
      <c r="AK64" s="478"/>
      <c r="AL64" s="463">
        <f t="shared" si="0"/>
        <v>0</v>
      </c>
      <c r="AM64" s="466"/>
      <c r="AN64" s="479"/>
      <c r="AO64" s="466"/>
      <c r="AP64" s="476"/>
      <c r="AQ64" s="480"/>
      <c r="AR64" s="480"/>
      <c r="AS64" s="476"/>
      <c r="AT64" s="665"/>
    </row>
    <row r="65" spans="1:46" ht="29.25" customHeight="1">
      <c r="A65" s="600">
        <f>Ⅰ.保健活動体制!$C$2</f>
        <v>0</v>
      </c>
      <c r="B65" s="464">
        <v>40</v>
      </c>
      <c r="C65" s="465"/>
      <c r="D65" s="466"/>
      <c r="E65" s="476"/>
      <c r="F65" s="467"/>
      <c r="G65" s="468"/>
      <c r="H65" s="469"/>
      <c r="I65" s="469"/>
      <c r="J65" s="470"/>
      <c r="K65" s="471"/>
      <c r="L65" s="471"/>
      <c r="M65" s="471"/>
      <c r="N65" s="472"/>
      <c r="O65" s="468"/>
      <c r="P65" s="470"/>
      <c r="Q65" s="471"/>
      <c r="R65" s="471"/>
      <c r="S65" s="471"/>
      <c r="T65" s="472"/>
      <c r="U65" s="473"/>
      <c r="V65" s="474"/>
      <c r="W65" s="475"/>
      <c r="X65" s="473"/>
      <c r="Y65" s="474"/>
      <c r="Z65" s="475"/>
      <c r="AA65" s="468"/>
      <c r="AB65" s="466"/>
      <c r="AC65" s="466"/>
      <c r="AD65" s="468"/>
      <c r="AE65" s="651"/>
      <c r="AF65" s="654"/>
      <c r="AG65" s="475"/>
      <c r="AH65" s="468"/>
      <c r="AI65" s="475"/>
      <c r="AJ65" s="477"/>
      <c r="AK65" s="478"/>
      <c r="AL65" s="463">
        <f t="shared" si="0"/>
        <v>0</v>
      </c>
      <c r="AM65" s="466"/>
      <c r="AN65" s="479"/>
      <c r="AO65" s="466"/>
      <c r="AP65" s="476"/>
      <c r="AQ65" s="480"/>
      <c r="AR65" s="480"/>
      <c r="AS65" s="476"/>
      <c r="AT65" s="665"/>
    </row>
    <row r="66" spans="1:46" ht="29.25" customHeight="1">
      <c r="A66" s="600">
        <f>Ⅰ.保健活動体制!$C$2</f>
        <v>0</v>
      </c>
      <c r="B66" s="464">
        <v>41</v>
      </c>
      <c r="C66" s="465"/>
      <c r="D66" s="466"/>
      <c r="E66" s="476"/>
      <c r="F66" s="467"/>
      <c r="G66" s="468"/>
      <c r="H66" s="469"/>
      <c r="I66" s="469"/>
      <c r="J66" s="470"/>
      <c r="K66" s="471"/>
      <c r="L66" s="471"/>
      <c r="M66" s="471"/>
      <c r="N66" s="472"/>
      <c r="O66" s="468"/>
      <c r="P66" s="470"/>
      <c r="Q66" s="471"/>
      <c r="R66" s="471"/>
      <c r="S66" s="471"/>
      <c r="T66" s="472"/>
      <c r="U66" s="473"/>
      <c r="V66" s="474"/>
      <c r="W66" s="475"/>
      <c r="X66" s="473"/>
      <c r="Y66" s="474"/>
      <c r="Z66" s="475"/>
      <c r="AA66" s="468"/>
      <c r="AB66" s="466"/>
      <c r="AC66" s="466"/>
      <c r="AD66" s="468"/>
      <c r="AE66" s="651"/>
      <c r="AF66" s="654"/>
      <c r="AG66" s="475"/>
      <c r="AH66" s="468"/>
      <c r="AI66" s="475"/>
      <c r="AJ66" s="477"/>
      <c r="AK66" s="478"/>
      <c r="AL66" s="463">
        <f t="shared" si="0"/>
        <v>0</v>
      </c>
      <c r="AM66" s="466"/>
      <c r="AN66" s="479"/>
      <c r="AO66" s="466"/>
      <c r="AP66" s="476"/>
      <c r="AQ66" s="480"/>
      <c r="AR66" s="480"/>
      <c r="AS66" s="476"/>
      <c r="AT66" s="665"/>
    </row>
    <row r="67" spans="1:46" ht="29.25" customHeight="1">
      <c r="A67" s="600">
        <f>Ⅰ.保健活動体制!$C$2</f>
        <v>0</v>
      </c>
      <c r="B67" s="464">
        <v>42</v>
      </c>
      <c r="C67" s="465"/>
      <c r="D67" s="466"/>
      <c r="E67" s="476"/>
      <c r="F67" s="467"/>
      <c r="G67" s="468"/>
      <c r="H67" s="469"/>
      <c r="I67" s="469"/>
      <c r="J67" s="470"/>
      <c r="K67" s="471"/>
      <c r="L67" s="471"/>
      <c r="M67" s="471"/>
      <c r="N67" s="472"/>
      <c r="O67" s="468"/>
      <c r="P67" s="470"/>
      <c r="Q67" s="471"/>
      <c r="R67" s="471"/>
      <c r="S67" s="471"/>
      <c r="T67" s="472"/>
      <c r="U67" s="473"/>
      <c r="V67" s="474"/>
      <c r="W67" s="475"/>
      <c r="X67" s="473"/>
      <c r="Y67" s="474"/>
      <c r="Z67" s="475"/>
      <c r="AA67" s="468"/>
      <c r="AB67" s="466"/>
      <c r="AC67" s="466"/>
      <c r="AD67" s="468"/>
      <c r="AE67" s="651"/>
      <c r="AF67" s="654"/>
      <c r="AG67" s="475"/>
      <c r="AH67" s="468"/>
      <c r="AI67" s="475"/>
      <c r="AJ67" s="477"/>
      <c r="AK67" s="478"/>
      <c r="AL67" s="463">
        <f t="shared" si="0"/>
        <v>0</v>
      </c>
      <c r="AM67" s="466"/>
      <c r="AN67" s="479"/>
      <c r="AO67" s="466"/>
      <c r="AP67" s="476"/>
      <c r="AQ67" s="480"/>
      <c r="AR67" s="480"/>
      <c r="AS67" s="476"/>
      <c r="AT67" s="665"/>
    </row>
    <row r="68" spans="1:46" ht="29.25" customHeight="1">
      <c r="A68" s="600">
        <f>Ⅰ.保健活動体制!$C$2</f>
        <v>0</v>
      </c>
      <c r="B68" s="464">
        <v>43</v>
      </c>
      <c r="C68" s="465"/>
      <c r="D68" s="466"/>
      <c r="E68" s="476"/>
      <c r="F68" s="467"/>
      <c r="G68" s="468"/>
      <c r="H68" s="469"/>
      <c r="I68" s="469"/>
      <c r="J68" s="470"/>
      <c r="K68" s="471"/>
      <c r="L68" s="471"/>
      <c r="M68" s="471"/>
      <c r="N68" s="472"/>
      <c r="O68" s="468"/>
      <c r="P68" s="470"/>
      <c r="Q68" s="471"/>
      <c r="R68" s="471"/>
      <c r="S68" s="471"/>
      <c r="T68" s="472"/>
      <c r="U68" s="473"/>
      <c r="V68" s="474"/>
      <c r="W68" s="475"/>
      <c r="X68" s="473"/>
      <c r="Y68" s="474"/>
      <c r="Z68" s="475"/>
      <c r="AA68" s="468"/>
      <c r="AB68" s="466"/>
      <c r="AC68" s="466"/>
      <c r="AD68" s="468"/>
      <c r="AE68" s="651"/>
      <c r="AF68" s="654"/>
      <c r="AG68" s="475"/>
      <c r="AH68" s="468"/>
      <c r="AI68" s="475"/>
      <c r="AJ68" s="477"/>
      <c r="AK68" s="478"/>
      <c r="AL68" s="463">
        <f t="shared" si="0"/>
        <v>0</v>
      </c>
      <c r="AM68" s="466"/>
      <c r="AN68" s="479"/>
      <c r="AO68" s="466"/>
      <c r="AP68" s="476"/>
      <c r="AQ68" s="480"/>
      <c r="AR68" s="480"/>
      <c r="AS68" s="476"/>
      <c r="AT68" s="665"/>
    </row>
    <row r="69" spans="1:46" ht="29.25" customHeight="1">
      <c r="A69" s="600">
        <f>Ⅰ.保健活動体制!$C$2</f>
        <v>0</v>
      </c>
      <c r="B69" s="464">
        <v>44</v>
      </c>
      <c r="C69" s="465"/>
      <c r="D69" s="466"/>
      <c r="E69" s="476"/>
      <c r="F69" s="467"/>
      <c r="G69" s="468"/>
      <c r="H69" s="469"/>
      <c r="I69" s="469"/>
      <c r="J69" s="470"/>
      <c r="K69" s="471"/>
      <c r="L69" s="471"/>
      <c r="M69" s="471"/>
      <c r="N69" s="472"/>
      <c r="O69" s="468"/>
      <c r="P69" s="470"/>
      <c r="Q69" s="471"/>
      <c r="R69" s="471"/>
      <c r="S69" s="471"/>
      <c r="T69" s="472"/>
      <c r="U69" s="473"/>
      <c r="V69" s="474"/>
      <c r="W69" s="475"/>
      <c r="X69" s="473"/>
      <c r="Y69" s="474"/>
      <c r="Z69" s="475"/>
      <c r="AA69" s="468"/>
      <c r="AB69" s="466"/>
      <c r="AC69" s="466"/>
      <c r="AD69" s="468"/>
      <c r="AE69" s="651"/>
      <c r="AF69" s="654"/>
      <c r="AG69" s="475"/>
      <c r="AH69" s="468"/>
      <c r="AI69" s="475"/>
      <c r="AJ69" s="477"/>
      <c r="AK69" s="478"/>
      <c r="AL69" s="463">
        <f t="shared" si="0"/>
        <v>0</v>
      </c>
      <c r="AM69" s="466"/>
      <c r="AN69" s="479"/>
      <c r="AO69" s="466"/>
      <c r="AP69" s="476"/>
      <c r="AQ69" s="480"/>
      <c r="AR69" s="480"/>
      <c r="AS69" s="476"/>
      <c r="AT69" s="665"/>
    </row>
    <row r="70" spans="1:46" ht="29.25" customHeight="1">
      <c r="A70" s="600">
        <f>Ⅰ.保健活動体制!$C$2</f>
        <v>0</v>
      </c>
      <c r="B70" s="464">
        <v>45</v>
      </c>
      <c r="C70" s="465"/>
      <c r="D70" s="466"/>
      <c r="E70" s="476"/>
      <c r="F70" s="467"/>
      <c r="G70" s="468"/>
      <c r="H70" s="469"/>
      <c r="I70" s="469"/>
      <c r="J70" s="470"/>
      <c r="K70" s="471"/>
      <c r="L70" s="471"/>
      <c r="M70" s="471"/>
      <c r="N70" s="472"/>
      <c r="O70" s="468"/>
      <c r="P70" s="470"/>
      <c r="Q70" s="471"/>
      <c r="R70" s="471"/>
      <c r="S70" s="471"/>
      <c r="T70" s="472"/>
      <c r="U70" s="473"/>
      <c r="V70" s="474"/>
      <c r="W70" s="475"/>
      <c r="X70" s="473"/>
      <c r="Y70" s="474"/>
      <c r="Z70" s="475"/>
      <c r="AA70" s="468"/>
      <c r="AB70" s="466"/>
      <c r="AC70" s="466"/>
      <c r="AD70" s="468"/>
      <c r="AE70" s="651"/>
      <c r="AF70" s="654"/>
      <c r="AG70" s="475"/>
      <c r="AH70" s="468"/>
      <c r="AI70" s="475"/>
      <c r="AJ70" s="477"/>
      <c r="AK70" s="478"/>
      <c r="AL70" s="463">
        <f t="shared" si="0"/>
        <v>0</v>
      </c>
      <c r="AM70" s="466"/>
      <c r="AN70" s="479"/>
      <c r="AO70" s="466"/>
      <c r="AP70" s="476"/>
      <c r="AQ70" s="480"/>
      <c r="AR70" s="480"/>
      <c r="AS70" s="476"/>
      <c r="AT70" s="665"/>
    </row>
    <row r="71" spans="1:46" ht="29.25" customHeight="1">
      <c r="A71" s="600">
        <f>Ⅰ.保健活動体制!$C$2</f>
        <v>0</v>
      </c>
      <c r="B71" s="464">
        <v>46</v>
      </c>
      <c r="C71" s="465"/>
      <c r="D71" s="466"/>
      <c r="E71" s="476"/>
      <c r="F71" s="467"/>
      <c r="G71" s="468"/>
      <c r="H71" s="469"/>
      <c r="I71" s="469"/>
      <c r="J71" s="470"/>
      <c r="K71" s="471"/>
      <c r="L71" s="471"/>
      <c r="M71" s="471"/>
      <c r="N71" s="472"/>
      <c r="O71" s="468"/>
      <c r="P71" s="470"/>
      <c r="Q71" s="471"/>
      <c r="R71" s="471"/>
      <c r="S71" s="471"/>
      <c r="T71" s="472"/>
      <c r="U71" s="473"/>
      <c r="V71" s="474"/>
      <c r="W71" s="475"/>
      <c r="X71" s="473"/>
      <c r="Y71" s="474"/>
      <c r="Z71" s="475"/>
      <c r="AA71" s="468"/>
      <c r="AB71" s="466"/>
      <c r="AC71" s="466"/>
      <c r="AD71" s="468"/>
      <c r="AE71" s="651"/>
      <c r="AF71" s="654"/>
      <c r="AG71" s="475"/>
      <c r="AH71" s="468"/>
      <c r="AI71" s="475"/>
      <c r="AJ71" s="477"/>
      <c r="AK71" s="478"/>
      <c r="AL71" s="463">
        <f t="shared" si="0"/>
        <v>0</v>
      </c>
      <c r="AM71" s="466"/>
      <c r="AN71" s="479"/>
      <c r="AO71" s="466"/>
      <c r="AP71" s="476"/>
      <c r="AQ71" s="480"/>
      <c r="AR71" s="480"/>
      <c r="AS71" s="476"/>
      <c r="AT71" s="665"/>
    </row>
    <row r="72" spans="1:46" ht="29.25" customHeight="1">
      <c r="A72" s="600">
        <f>Ⅰ.保健活動体制!$C$2</f>
        <v>0</v>
      </c>
      <c r="B72" s="464">
        <v>47</v>
      </c>
      <c r="C72" s="465"/>
      <c r="D72" s="466"/>
      <c r="E72" s="476"/>
      <c r="F72" s="467"/>
      <c r="G72" s="468"/>
      <c r="H72" s="469"/>
      <c r="I72" s="469"/>
      <c r="J72" s="470"/>
      <c r="K72" s="471"/>
      <c r="L72" s="471"/>
      <c r="M72" s="471"/>
      <c r="N72" s="472"/>
      <c r="O72" s="468"/>
      <c r="P72" s="470"/>
      <c r="Q72" s="471"/>
      <c r="R72" s="471"/>
      <c r="S72" s="471"/>
      <c r="T72" s="472"/>
      <c r="U72" s="473"/>
      <c r="V72" s="474"/>
      <c r="W72" s="475"/>
      <c r="X72" s="473"/>
      <c r="Y72" s="474"/>
      <c r="Z72" s="475"/>
      <c r="AA72" s="468"/>
      <c r="AB72" s="466"/>
      <c r="AC72" s="466"/>
      <c r="AD72" s="468"/>
      <c r="AE72" s="651"/>
      <c r="AF72" s="654"/>
      <c r="AG72" s="475"/>
      <c r="AH72" s="468"/>
      <c r="AI72" s="475"/>
      <c r="AJ72" s="477"/>
      <c r="AK72" s="478"/>
      <c r="AL72" s="463">
        <f t="shared" si="0"/>
        <v>0</v>
      </c>
      <c r="AM72" s="466"/>
      <c r="AN72" s="479"/>
      <c r="AO72" s="466"/>
      <c r="AP72" s="476"/>
      <c r="AQ72" s="480"/>
      <c r="AR72" s="480"/>
      <c r="AS72" s="476"/>
      <c r="AT72" s="665"/>
    </row>
    <row r="73" spans="1:46" ht="29.25" customHeight="1">
      <c r="A73" s="600">
        <f>Ⅰ.保健活動体制!$C$2</f>
        <v>0</v>
      </c>
      <c r="B73" s="464">
        <v>48</v>
      </c>
      <c r="C73" s="465"/>
      <c r="D73" s="466"/>
      <c r="E73" s="476"/>
      <c r="F73" s="467"/>
      <c r="G73" s="468"/>
      <c r="H73" s="469"/>
      <c r="I73" s="469"/>
      <c r="J73" s="470"/>
      <c r="K73" s="471"/>
      <c r="L73" s="471"/>
      <c r="M73" s="471"/>
      <c r="N73" s="472"/>
      <c r="O73" s="468"/>
      <c r="P73" s="470"/>
      <c r="Q73" s="471"/>
      <c r="R73" s="471"/>
      <c r="S73" s="471"/>
      <c r="T73" s="472"/>
      <c r="U73" s="473"/>
      <c r="V73" s="474"/>
      <c r="W73" s="475"/>
      <c r="X73" s="473"/>
      <c r="Y73" s="474"/>
      <c r="Z73" s="475"/>
      <c r="AA73" s="468"/>
      <c r="AB73" s="466"/>
      <c r="AC73" s="466"/>
      <c r="AD73" s="468"/>
      <c r="AE73" s="651"/>
      <c r="AF73" s="654"/>
      <c r="AG73" s="475"/>
      <c r="AH73" s="468"/>
      <c r="AI73" s="475"/>
      <c r="AJ73" s="477"/>
      <c r="AK73" s="478"/>
      <c r="AL73" s="463">
        <f t="shared" si="0"/>
        <v>0</v>
      </c>
      <c r="AM73" s="466"/>
      <c r="AN73" s="479"/>
      <c r="AO73" s="466"/>
      <c r="AP73" s="476"/>
      <c r="AQ73" s="480"/>
      <c r="AR73" s="480"/>
      <c r="AS73" s="476"/>
      <c r="AT73" s="665"/>
    </row>
    <row r="74" spans="1:46" ht="29.25" customHeight="1">
      <c r="A74" s="600">
        <f>Ⅰ.保健活動体制!$C$2</f>
        <v>0</v>
      </c>
      <c r="B74" s="464">
        <v>49</v>
      </c>
      <c r="C74" s="465"/>
      <c r="D74" s="466"/>
      <c r="E74" s="476"/>
      <c r="F74" s="467"/>
      <c r="G74" s="468"/>
      <c r="H74" s="469"/>
      <c r="I74" s="469"/>
      <c r="J74" s="470"/>
      <c r="K74" s="471"/>
      <c r="L74" s="471"/>
      <c r="M74" s="471"/>
      <c r="N74" s="472"/>
      <c r="O74" s="468"/>
      <c r="P74" s="470"/>
      <c r="Q74" s="471"/>
      <c r="R74" s="471"/>
      <c r="S74" s="471"/>
      <c r="T74" s="472"/>
      <c r="U74" s="473"/>
      <c r="V74" s="474"/>
      <c r="W74" s="475"/>
      <c r="X74" s="473"/>
      <c r="Y74" s="474"/>
      <c r="Z74" s="475"/>
      <c r="AA74" s="468"/>
      <c r="AB74" s="466"/>
      <c r="AC74" s="466"/>
      <c r="AD74" s="468"/>
      <c r="AE74" s="651"/>
      <c r="AF74" s="654"/>
      <c r="AG74" s="475"/>
      <c r="AH74" s="468"/>
      <c r="AI74" s="475"/>
      <c r="AJ74" s="477"/>
      <c r="AK74" s="478"/>
      <c r="AL74" s="463">
        <f t="shared" si="0"/>
        <v>0</v>
      </c>
      <c r="AM74" s="466"/>
      <c r="AN74" s="479"/>
      <c r="AO74" s="466"/>
      <c r="AP74" s="476"/>
      <c r="AQ74" s="480"/>
      <c r="AR74" s="480"/>
      <c r="AS74" s="476"/>
      <c r="AT74" s="665"/>
    </row>
    <row r="75" spans="1:46" ht="29.25" customHeight="1">
      <c r="A75" s="600">
        <f>Ⅰ.保健活動体制!$C$2</f>
        <v>0</v>
      </c>
      <c r="B75" s="464">
        <v>50</v>
      </c>
      <c r="C75" s="465"/>
      <c r="D75" s="466"/>
      <c r="E75" s="476"/>
      <c r="F75" s="467"/>
      <c r="G75" s="468"/>
      <c r="H75" s="469"/>
      <c r="I75" s="469"/>
      <c r="J75" s="470"/>
      <c r="K75" s="471"/>
      <c r="L75" s="471"/>
      <c r="M75" s="471"/>
      <c r="N75" s="472"/>
      <c r="O75" s="468"/>
      <c r="P75" s="470"/>
      <c r="Q75" s="471"/>
      <c r="R75" s="471"/>
      <c r="S75" s="471"/>
      <c r="T75" s="472"/>
      <c r="U75" s="473"/>
      <c r="V75" s="474"/>
      <c r="W75" s="475"/>
      <c r="X75" s="473"/>
      <c r="Y75" s="474"/>
      <c r="Z75" s="475"/>
      <c r="AA75" s="468"/>
      <c r="AB75" s="466"/>
      <c r="AC75" s="466"/>
      <c r="AD75" s="468"/>
      <c r="AE75" s="651"/>
      <c r="AF75" s="654"/>
      <c r="AG75" s="475"/>
      <c r="AH75" s="468"/>
      <c r="AI75" s="475"/>
      <c r="AJ75" s="477"/>
      <c r="AK75" s="478"/>
      <c r="AL75" s="463">
        <f t="shared" si="0"/>
        <v>0</v>
      </c>
      <c r="AM75" s="466"/>
      <c r="AN75" s="479"/>
      <c r="AO75" s="466"/>
      <c r="AP75" s="476"/>
      <c r="AQ75" s="480"/>
      <c r="AR75" s="480"/>
      <c r="AS75" s="476"/>
      <c r="AT75" s="665"/>
    </row>
    <row r="76" spans="1:46" ht="29.25" customHeight="1">
      <c r="A76" s="600">
        <f>Ⅰ.保健活動体制!$C$2</f>
        <v>0</v>
      </c>
      <c r="B76" s="464">
        <v>51</v>
      </c>
      <c r="C76" s="465"/>
      <c r="D76" s="466"/>
      <c r="E76" s="476"/>
      <c r="F76" s="467"/>
      <c r="G76" s="468"/>
      <c r="H76" s="469"/>
      <c r="I76" s="469"/>
      <c r="J76" s="470"/>
      <c r="K76" s="471"/>
      <c r="L76" s="471"/>
      <c r="M76" s="471"/>
      <c r="N76" s="472"/>
      <c r="O76" s="468"/>
      <c r="P76" s="470"/>
      <c r="Q76" s="471"/>
      <c r="R76" s="471"/>
      <c r="S76" s="471"/>
      <c r="T76" s="472"/>
      <c r="U76" s="473"/>
      <c r="V76" s="474"/>
      <c r="W76" s="475"/>
      <c r="X76" s="473"/>
      <c r="Y76" s="474"/>
      <c r="Z76" s="475"/>
      <c r="AA76" s="468"/>
      <c r="AB76" s="466"/>
      <c r="AC76" s="466"/>
      <c r="AD76" s="468"/>
      <c r="AE76" s="651"/>
      <c r="AF76" s="654"/>
      <c r="AG76" s="475"/>
      <c r="AH76" s="468"/>
      <c r="AI76" s="475"/>
      <c r="AJ76" s="477"/>
      <c r="AK76" s="478"/>
      <c r="AL76" s="463">
        <f t="shared" si="0"/>
        <v>0</v>
      </c>
      <c r="AM76" s="466"/>
      <c r="AN76" s="479"/>
      <c r="AO76" s="466"/>
      <c r="AP76" s="476"/>
      <c r="AQ76" s="480"/>
      <c r="AR76" s="480"/>
      <c r="AS76" s="476"/>
      <c r="AT76" s="665"/>
    </row>
    <row r="77" spans="1:46" ht="29.25" customHeight="1">
      <c r="A77" s="600">
        <f>Ⅰ.保健活動体制!$C$2</f>
        <v>0</v>
      </c>
      <c r="B77" s="464">
        <v>52</v>
      </c>
      <c r="C77" s="465"/>
      <c r="D77" s="466"/>
      <c r="E77" s="476"/>
      <c r="F77" s="467"/>
      <c r="G77" s="468"/>
      <c r="H77" s="469"/>
      <c r="I77" s="469"/>
      <c r="J77" s="470"/>
      <c r="K77" s="471"/>
      <c r="L77" s="471"/>
      <c r="M77" s="471"/>
      <c r="N77" s="472"/>
      <c r="O77" s="468"/>
      <c r="P77" s="470"/>
      <c r="Q77" s="471"/>
      <c r="R77" s="471"/>
      <c r="S77" s="471"/>
      <c r="T77" s="472"/>
      <c r="U77" s="473"/>
      <c r="V77" s="474"/>
      <c r="W77" s="475"/>
      <c r="X77" s="473"/>
      <c r="Y77" s="474"/>
      <c r="Z77" s="475"/>
      <c r="AA77" s="468"/>
      <c r="AB77" s="466"/>
      <c r="AC77" s="466"/>
      <c r="AD77" s="468"/>
      <c r="AE77" s="651"/>
      <c r="AF77" s="654"/>
      <c r="AG77" s="475"/>
      <c r="AH77" s="468"/>
      <c r="AI77" s="475"/>
      <c r="AJ77" s="477"/>
      <c r="AK77" s="478"/>
      <c r="AL77" s="463">
        <f t="shared" si="0"/>
        <v>0</v>
      </c>
      <c r="AM77" s="466"/>
      <c r="AN77" s="479"/>
      <c r="AO77" s="466"/>
      <c r="AP77" s="476"/>
      <c r="AQ77" s="480"/>
      <c r="AR77" s="480"/>
      <c r="AS77" s="476"/>
      <c r="AT77" s="665"/>
    </row>
    <row r="78" spans="1:46" ht="29.25" customHeight="1">
      <c r="A78" s="600">
        <f>Ⅰ.保健活動体制!$C$2</f>
        <v>0</v>
      </c>
      <c r="B78" s="464">
        <v>53</v>
      </c>
      <c r="C78" s="465"/>
      <c r="D78" s="466"/>
      <c r="E78" s="476"/>
      <c r="F78" s="467"/>
      <c r="G78" s="468"/>
      <c r="H78" s="469"/>
      <c r="I78" s="469"/>
      <c r="J78" s="470"/>
      <c r="K78" s="471"/>
      <c r="L78" s="471"/>
      <c r="M78" s="471"/>
      <c r="N78" s="472"/>
      <c r="O78" s="468"/>
      <c r="P78" s="470"/>
      <c r="Q78" s="471"/>
      <c r="R78" s="471"/>
      <c r="S78" s="471"/>
      <c r="T78" s="472"/>
      <c r="U78" s="473"/>
      <c r="V78" s="474"/>
      <c r="W78" s="475"/>
      <c r="X78" s="473"/>
      <c r="Y78" s="474"/>
      <c r="Z78" s="475"/>
      <c r="AA78" s="468"/>
      <c r="AB78" s="466"/>
      <c r="AC78" s="466"/>
      <c r="AD78" s="468"/>
      <c r="AE78" s="651"/>
      <c r="AF78" s="654"/>
      <c r="AG78" s="475"/>
      <c r="AH78" s="468"/>
      <c r="AI78" s="475"/>
      <c r="AJ78" s="477"/>
      <c r="AK78" s="478"/>
      <c r="AL78" s="463">
        <f t="shared" si="0"/>
        <v>0</v>
      </c>
      <c r="AM78" s="466"/>
      <c r="AN78" s="479"/>
      <c r="AO78" s="466"/>
      <c r="AP78" s="476"/>
      <c r="AQ78" s="480"/>
      <c r="AR78" s="480"/>
      <c r="AS78" s="476"/>
      <c r="AT78" s="665"/>
    </row>
    <row r="79" spans="1:46" ht="29.25" customHeight="1">
      <c r="A79" s="600">
        <f>Ⅰ.保健活動体制!$C$2</f>
        <v>0</v>
      </c>
      <c r="B79" s="464">
        <v>54</v>
      </c>
      <c r="C79" s="465"/>
      <c r="D79" s="466"/>
      <c r="E79" s="476"/>
      <c r="F79" s="467"/>
      <c r="G79" s="468"/>
      <c r="H79" s="469"/>
      <c r="I79" s="469"/>
      <c r="J79" s="470"/>
      <c r="K79" s="471"/>
      <c r="L79" s="471"/>
      <c r="M79" s="471"/>
      <c r="N79" s="472"/>
      <c r="O79" s="468"/>
      <c r="P79" s="470"/>
      <c r="Q79" s="471"/>
      <c r="R79" s="471"/>
      <c r="S79" s="471"/>
      <c r="T79" s="472"/>
      <c r="U79" s="473"/>
      <c r="V79" s="474"/>
      <c r="W79" s="475"/>
      <c r="X79" s="473"/>
      <c r="Y79" s="474"/>
      <c r="Z79" s="475"/>
      <c r="AA79" s="468"/>
      <c r="AB79" s="466"/>
      <c r="AC79" s="466"/>
      <c r="AD79" s="468"/>
      <c r="AE79" s="651"/>
      <c r="AF79" s="654"/>
      <c r="AG79" s="475"/>
      <c r="AH79" s="468"/>
      <c r="AI79" s="475"/>
      <c r="AJ79" s="477"/>
      <c r="AK79" s="478"/>
      <c r="AL79" s="463">
        <f t="shared" si="0"/>
        <v>0</v>
      </c>
      <c r="AM79" s="466"/>
      <c r="AN79" s="479"/>
      <c r="AO79" s="466"/>
      <c r="AP79" s="476"/>
      <c r="AQ79" s="480"/>
      <c r="AR79" s="480"/>
      <c r="AS79" s="476"/>
      <c r="AT79" s="665"/>
    </row>
    <row r="80" spans="1:46" ht="29.25" customHeight="1">
      <c r="A80" s="600">
        <f>Ⅰ.保健活動体制!$C$2</f>
        <v>0</v>
      </c>
      <c r="B80" s="464">
        <v>55</v>
      </c>
      <c r="C80" s="465"/>
      <c r="D80" s="466"/>
      <c r="E80" s="476"/>
      <c r="F80" s="467"/>
      <c r="G80" s="468"/>
      <c r="H80" s="469"/>
      <c r="I80" s="469"/>
      <c r="J80" s="470"/>
      <c r="K80" s="471"/>
      <c r="L80" s="471"/>
      <c r="M80" s="471"/>
      <c r="N80" s="472"/>
      <c r="O80" s="468"/>
      <c r="P80" s="470"/>
      <c r="Q80" s="471"/>
      <c r="R80" s="471"/>
      <c r="S80" s="471"/>
      <c r="T80" s="472"/>
      <c r="U80" s="473"/>
      <c r="V80" s="474"/>
      <c r="W80" s="475"/>
      <c r="X80" s="473"/>
      <c r="Y80" s="474"/>
      <c r="Z80" s="475"/>
      <c r="AA80" s="468"/>
      <c r="AB80" s="466"/>
      <c r="AC80" s="466"/>
      <c r="AD80" s="468"/>
      <c r="AE80" s="651"/>
      <c r="AF80" s="654"/>
      <c r="AG80" s="475"/>
      <c r="AH80" s="468"/>
      <c r="AI80" s="475"/>
      <c r="AJ80" s="477"/>
      <c r="AK80" s="478"/>
      <c r="AL80" s="463">
        <f t="shared" si="0"/>
        <v>0</v>
      </c>
      <c r="AM80" s="466"/>
      <c r="AN80" s="479"/>
      <c r="AO80" s="466"/>
      <c r="AP80" s="476"/>
      <c r="AQ80" s="480"/>
      <c r="AR80" s="480"/>
      <c r="AS80" s="476"/>
      <c r="AT80" s="665"/>
    </row>
    <row r="81" spans="1:46" ht="29.25" customHeight="1">
      <c r="A81" s="600">
        <f>Ⅰ.保健活動体制!$C$2</f>
        <v>0</v>
      </c>
      <c r="B81" s="464">
        <v>56</v>
      </c>
      <c r="C81" s="465"/>
      <c r="D81" s="466"/>
      <c r="E81" s="476"/>
      <c r="F81" s="467"/>
      <c r="G81" s="468"/>
      <c r="H81" s="469"/>
      <c r="I81" s="469"/>
      <c r="J81" s="470"/>
      <c r="K81" s="471"/>
      <c r="L81" s="471"/>
      <c r="M81" s="471"/>
      <c r="N81" s="472"/>
      <c r="O81" s="468"/>
      <c r="P81" s="470"/>
      <c r="Q81" s="471"/>
      <c r="R81" s="471"/>
      <c r="S81" s="471"/>
      <c r="T81" s="472"/>
      <c r="U81" s="473"/>
      <c r="V81" s="474"/>
      <c r="W81" s="475"/>
      <c r="X81" s="473"/>
      <c r="Y81" s="474"/>
      <c r="Z81" s="475"/>
      <c r="AA81" s="468"/>
      <c r="AB81" s="466"/>
      <c r="AC81" s="466"/>
      <c r="AD81" s="468"/>
      <c r="AE81" s="651"/>
      <c r="AF81" s="654"/>
      <c r="AG81" s="475"/>
      <c r="AH81" s="468"/>
      <c r="AI81" s="475"/>
      <c r="AJ81" s="477"/>
      <c r="AK81" s="478"/>
      <c r="AL81" s="463">
        <f t="shared" si="0"/>
        <v>0</v>
      </c>
      <c r="AM81" s="466"/>
      <c r="AN81" s="479"/>
      <c r="AO81" s="466"/>
      <c r="AP81" s="476"/>
      <c r="AQ81" s="480"/>
      <c r="AR81" s="480"/>
      <c r="AS81" s="476"/>
      <c r="AT81" s="665"/>
    </row>
    <row r="82" spans="1:46" ht="29.25" customHeight="1">
      <c r="A82" s="600">
        <f>Ⅰ.保健活動体制!$C$2</f>
        <v>0</v>
      </c>
      <c r="B82" s="464">
        <v>57</v>
      </c>
      <c r="C82" s="465"/>
      <c r="D82" s="466"/>
      <c r="E82" s="476"/>
      <c r="F82" s="467"/>
      <c r="G82" s="468"/>
      <c r="H82" s="469"/>
      <c r="I82" s="469"/>
      <c r="J82" s="470"/>
      <c r="K82" s="471"/>
      <c r="L82" s="471"/>
      <c r="M82" s="471"/>
      <c r="N82" s="472"/>
      <c r="O82" s="468"/>
      <c r="P82" s="470"/>
      <c r="Q82" s="471"/>
      <c r="R82" s="471"/>
      <c r="S82" s="471"/>
      <c r="T82" s="472"/>
      <c r="U82" s="473"/>
      <c r="V82" s="474"/>
      <c r="W82" s="475"/>
      <c r="X82" s="473"/>
      <c r="Y82" s="474"/>
      <c r="Z82" s="475"/>
      <c r="AA82" s="468"/>
      <c r="AB82" s="466"/>
      <c r="AC82" s="466"/>
      <c r="AD82" s="468"/>
      <c r="AE82" s="651"/>
      <c r="AF82" s="654"/>
      <c r="AG82" s="475"/>
      <c r="AH82" s="468"/>
      <c r="AI82" s="475"/>
      <c r="AJ82" s="477"/>
      <c r="AK82" s="478"/>
      <c r="AL82" s="463">
        <f t="shared" si="0"/>
        <v>0</v>
      </c>
      <c r="AM82" s="466"/>
      <c r="AN82" s="479"/>
      <c r="AO82" s="466"/>
      <c r="AP82" s="476"/>
      <c r="AQ82" s="480"/>
      <c r="AR82" s="480"/>
      <c r="AS82" s="476"/>
      <c r="AT82" s="665"/>
    </row>
    <row r="83" spans="1:46" ht="29.25" customHeight="1">
      <c r="A83" s="600">
        <f>Ⅰ.保健活動体制!$C$2</f>
        <v>0</v>
      </c>
      <c r="B83" s="464">
        <v>58</v>
      </c>
      <c r="C83" s="465"/>
      <c r="D83" s="466"/>
      <c r="E83" s="476"/>
      <c r="F83" s="467"/>
      <c r="G83" s="468"/>
      <c r="H83" s="469"/>
      <c r="I83" s="469"/>
      <c r="J83" s="470"/>
      <c r="K83" s="471"/>
      <c r="L83" s="471"/>
      <c r="M83" s="471"/>
      <c r="N83" s="472"/>
      <c r="O83" s="468"/>
      <c r="P83" s="470"/>
      <c r="Q83" s="471"/>
      <c r="R83" s="471"/>
      <c r="S83" s="471"/>
      <c r="T83" s="472"/>
      <c r="U83" s="473"/>
      <c r="V83" s="474"/>
      <c r="W83" s="475"/>
      <c r="X83" s="473"/>
      <c r="Y83" s="474"/>
      <c r="Z83" s="475"/>
      <c r="AA83" s="468"/>
      <c r="AB83" s="466"/>
      <c r="AC83" s="466"/>
      <c r="AD83" s="468"/>
      <c r="AE83" s="651"/>
      <c r="AF83" s="654"/>
      <c r="AG83" s="475"/>
      <c r="AH83" s="468"/>
      <c r="AI83" s="475"/>
      <c r="AJ83" s="477"/>
      <c r="AK83" s="478"/>
      <c r="AL83" s="463">
        <f t="shared" si="0"/>
        <v>0</v>
      </c>
      <c r="AM83" s="466"/>
      <c r="AN83" s="479"/>
      <c r="AO83" s="466"/>
      <c r="AP83" s="476"/>
      <c r="AQ83" s="480"/>
      <c r="AR83" s="480"/>
      <c r="AS83" s="476"/>
      <c r="AT83" s="665"/>
    </row>
    <row r="84" spans="1:46" ht="29.25" customHeight="1">
      <c r="A84" s="600">
        <f>Ⅰ.保健活動体制!$C$2</f>
        <v>0</v>
      </c>
      <c r="B84" s="464">
        <v>59</v>
      </c>
      <c r="C84" s="465"/>
      <c r="D84" s="466"/>
      <c r="E84" s="476"/>
      <c r="F84" s="467"/>
      <c r="G84" s="468"/>
      <c r="H84" s="469"/>
      <c r="I84" s="469"/>
      <c r="J84" s="470"/>
      <c r="K84" s="471"/>
      <c r="L84" s="471"/>
      <c r="M84" s="471"/>
      <c r="N84" s="472"/>
      <c r="O84" s="468"/>
      <c r="P84" s="470"/>
      <c r="Q84" s="471"/>
      <c r="R84" s="471"/>
      <c r="S84" s="471"/>
      <c r="T84" s="472"/>
      <c r="U84" s="473"/>
      <c r="V84" s="474"/>
      <c r="W84" s="475"/>
      <c r="X84" s="473"/>
      <c r="Y84" s="474"/>
      <c r="Z84" s="475"/>
      <c r="AA84" s="468"/>
      <c r="AB84" s="466"/>
      <c r="AC84" s="466"/>
      <c r="AD84" s="468"/>
      <c r="AE84" s="651"/>
      <c r="AF84" s="654"/>
      <c r="AG84" s="475"/>
      <c r="AH84" s="468"/>
      <c r="AI84" s="475"/>
      <c r="AJ84" s="477"/>
      <c r="AK84" s="478"/>
      <c r="AL84" s="463">
        <f t="shared" si="0"/>
        <v>0</v>
      </c>
      <c r="AM84" s="466"/>
      <c r="AN84" s="479"/>
      <c r="AO84" s="466"/>
      <c r="AP84" s="476"/>
      <c r="AQ84" s="480"/>
      <c r="AR84" s="480"/>
      <c r="AS84" s="476"/>
      <c r="AT84" s="665"/>
    </row>
    <row r="85" spans="1:46" ht="29.25" customHeight="1">
      <c r="A85" s="600">
        <f>Ⅰ.保健活動体制!$C$2</f>
        <v>0</v>
      </c>
      <c r="B85" s="464">
        <v>60</v>
      </c>
      <c r="C85" s="465"/>
      <c r="D85" s="466"/>
      <c r="E85" s="476"/>
      <c r="F85" s="467"/>
      <c r="G85" s="468"/>
      <c r="H85" s="469"/>
      <c r="I85" s="469"/>
      <c r="J85" s="470"/>
      <c r="K85" s="471"/>
      <c r="L85" s="471"/>
      <c r="M85" s="471"/>
      <c r="N85" s="472"/>
      <c r="O85" s="468"/>
      <c r="P85" s="470"/>
      <c r="Q85" s="471"/>
      <c r="R85" s="471"/>
      <c r="S85" s="471"/>
      <c r="T85" s="472"/>
      <c r="U85" s="473"/>
      <c r="V85" s="474"/>
      <c r="W85" s="475"/>
      <c r="X85" s="473"/>
      <c r="Y85" s="474"/>
      <c r="Z85" s="475"/>
      <c r="AA85" s="468"/>
      <c r="AB85" s="466"/>
      <c r="AC85" s="466"/>
      <c r="AD85" s="468"/>
      <c r="AE85" s="651"/>
      <c r="AF85" s="654"/>
      <c r="AG85" s="475"/>
      <c r="AH85" s="468"/>
      <c r="AI85" s="475"/>
      <c r="AJ85" s="477"/>
      <c r="AK85" s="478"/>
      <c r="AL85" s="463">
        <f t="shared" si="0"/>
        <v>0</v>
      </c>
      <c r="AM85" s="466"/>
      <c r="AN85" s="479"/>
      <c r="AO85" s="466"/>
      <c r="AP85" s="476"/>
      <c r="AQ85" s="480"/>
      <c r="AR85" s="480"/>
      <c r="AS85" s="476"/>
      <c r="AT85" s="665"/>
    </row>
    <row r="86" spans="1:46" ht="29.25" customHeight="1">
      <c r="A86" s="600">
        <f>Ⅰ.保健活動体制!$C$2</f>
        <v>0</v>
      </c>
      <c r="B86" s="464">
        <v>61</v>
      </c>
      <c r="C86" s="465"/>
      <c r="D86" s="466"/>
      <c r="E86" s="476"/>
      <c r="F86" s="467"/>
      <c r="G86" s="468"/>
      <c r="H86" s="469"/>
      <c r="I86" s="469"/>
      <c r="J86" s="470"/>
      <c r="K86" s="471"/>
      <c r="L86" s="471"/>
      <c r="M86" s="471"/>
      <c r="N86" s="472"/>
      <c r="O86" s="468"/>
      <c r="P86" s="470"/>
      <c r="Q86" s="471"/>
      <c r="R86" s="471"/>
      <c r="S86" s="471"/>
      <c r="T86" s="472"/>
      <c r="U86" s="473"/>
      <c r="V86" s="474"/>
      <c r="W86" s="475"/>
      <c r="X86" s="473"/>
      <c r="Y86" s="474"/>
      <c r="Z86" s="475"/>
      <c r="AA86" s="468"/>
      <c r="AB86" s="466"/>
      <c r="AC86" s="466"/>
      <c r="AD86" s="468"/>
      <c r="AE86" s="651"/>
      <c r="AF86" s="654"/>
      <c r="AG86" s="475"/>
      <c r="AH86" s="468"/>
      <c r="AI86" s="475"/>
      <c r="AJ86" s="477"/>
      <c r="AK86" s="478"/>
      <c r="AL86" s="463">
        <f t="shared" si="0"/>
        <v>0</v>
      </c>
      <c r="AM86" s="466"/>
      <c r="AN86" s="479"/>
      <c r="AO86" s="466"/>
      <c r="AP86" s="476"/>
      <c r="AQ86" s="480"/>
      <c r="AR86" s="480"/>
      <c r="AS86" s="476"/>
      <c r="AT86" s="665"/>
    </row>
    <row r="87" spans="1:46" ht="29.25" customHeight="1">
      <c r="A87" s="600">
        <f>Ⅰ.保健活動体制!$C$2</f>
        <v>0</v>
      </c>
      <c r="B87" s="464">
        <v>62</v>
      </c>
      <c r="C87" s="465"/>
      <c r="D87" s="466"/>
      <c r="E87" s="476"/>
      <c r="F87" s="467"/>
      <c r="G87" s="468"/>
      <c r="H87" s="469"/>
      <c r="I87" s="469"/>
      <c r="J87" s="470"/>
      <c r="K87" s="471"/>
      <c r="L87" s="471"/>
      <c r="M87" s="471"/>
      <c r="N87" s="472"/>
      <c r="O87" s="468"/>
      <c r="P87" s="470"/>
      <c r="Q87" s="471"/>
      <c r="R87" s="471"/>
      <c r="S87" s="471"/>
      <c r="T87" s="472"/>
      <c r="U87" s="473"/>
      <c r="V87" s="474"/>
      <c r="W87" s="475"/>
      <c r="X87" s="473"/>
      <c r="Y87" s="474"/>
      <c r="Z87" s="475"/>
      <c r="AA87" s="468"/>
      <c r="AB87" s="466"/>
      <c r="AC87" s="466"/>
      <c r="AD87" s="468"/>
      <c r="AE87" s="651"/>
      <c r="AF87" s="654"/>
      <c r="AG87" s="475"/>
      <c r="AH87" s="468"/>
      <c r="AI87" s="475"/>
      <c r="AJ87" s="477"/>
      <c r="AK87" s="478"/>
      <c r="AL87" s="463">
        <f t="shared" si="0"/>
        <v>0</v>
      </c>
      <c r="AM87" s="466"/>
      <c r="AN87" s="479"/>
      <c r="AO87" s="466"/>
      <c r="AP87" s="476"/>
      <c r="AQ87" s="480"/>
      <c r="AR87" s="480"/>
      <c r="AS87" s="476"/>
      <c r="AT87" s="665"/>
    </row>
    <row r="88" spans="1:46" ht="29.25" customHeight="1">
      <c r="A88" s="600">
        <f>Ⅰ.保健活動体制!$C$2</f>
        <v>0</v>
      </c>
      <c r="B88" s="464">
        <v>63</v>
      </c>
      <c r="C88" s="465"/>
      <c r="D88" s="466"/>
      <c r="E88" s="476"/>
      <c r="F88" s="467"/>
      <c r="G88" s="468"/>
      <c r="H88" s="469"/>
      <c r="I88" s="469"/>
      <c r="J88" s="470"/>
      <c r="K88" s="471"/>
      <c r="L88" s="471"/>
      <c r="M88" s="471"/>
      <c r="N88" s="472"/>
      <c r="O88" s="468"/>
      <c r="P88" s="470"/>
      <c r="Q88" s="471"/>
      <c r="R88" s="471"/>
      <c r="S88" s="471"/>
      <c r="T88" s="472"/>
      <c r="U88" s="473"/>
      <c r="V88" s="474"/>
      <c r="W88" s="475"/>
      <c r="X88" s="473"/>
      <c r="Y88" s="474"/>
      <c r="Z88" s="475"/>
      <c r="AA88" s="468"/>
      <c r="AB88" s="466"/>
      <c r="AC88" s="466"/>
      <c r="AD88" s="468"/>
      <c r="AE88" s="651"/>
      <c r="AF88" s="654"/>
      <c r="AG88" s="475"/>
      <c r="AH88" s="468"/>
      <c r="AI88" s="475"/>
      <c r="AJ88" s="477"/>
      <c r="AK88" s="478"/>
      <c r="AL88" s="463">
        <f t="shared" si="0"/>
        <v>0</v>
      </c>
      <c r="AM88" s="466"/>
      <c r="AN88" s="479"/>
      <c r="AO88" s="466"/>
      <c r="AP88" s="476"/>
      <c r="AQ88" s="480"/>
      <c r="AR88" s="480"/>
      <c r="AS88" s="476"/>
      <c r="AT88" s="665"/>
    </row>
    <row r="89" spans="1:46" ht="29.25" customHeight="1">
      <c r="A89" s="600">
        <f>Ⅰ.保健活動体制!$C$2</f>
        <v>0</v>
      </c>
      <c r="B89" s="464">
        <v>64</v>
      </c>
      <c r="C89" s="465"/>
      <c r="D89" s="466"/>
      <c r="E89" s="476"/>
      <c r="F89" s="467"/>
      <c r="G89" s="468"/>
      <c r="H89" s="469"/>
      <c r="I89" s="469"/>
      <c r="J89" s="470"/>
      <c r="K89" s="471"/>
      <c r="L89" s="471"/>
      <c r="M89" s="471"/>
      <c r="N89" s="472"/>
      <c r="O89" s="468"/>
      <c r="P89" s="470"/>
      <c r="Q89" s="471"/>
      <c r="R89" s="471"/>
      <c r="S89" s="471"/>
      <c r="T89" s="472"/>
      <c r="U89" s="473"/>
      <c r="V89" s="474"/>
      <c r="W89" s="475"/>
      <c r="X89" s="473"/>
      <c r="Y89" s="474"/>
      <c r="Z89" s="475"/>
      <c r="AA89" s="468"/>
      <c r="AB89" s="466"/>
      <c r="AC89" s="466"/>
      <c r="AD89" s="468"/>
      <c r="AE89" s="651"/>
      <c r="AF89" s="654"/>
      <c r="AG89" s="475"/>
      <c r="AH89" s="468"/>
      <c r="AI89" s="475"/>
      <c r="AJ89" s="477"/>
      <c r="AK89" s="478"/>
      <c r="AL89" s="463">
        <f t="shared" ref="AL89:AL125" si="1">AG89+AI89</f>
        <v>0</v>
      </c>
      <c r="AM89" s="466"/>
      <c r="AN89" s="479"/>
      <c r="AO89" s="466"/>
      <c r="AP89" s="476"/>
      <c r="AQ89" s="480"/>
      <c r="AR89" s="480"/>
      <c r="AS89" s="476"/>
      <c r="AT89" s="665"/>
    </row>
    <row r="90" spans="1:46" ht="29.25" customHeight="1">
      <c r="A90" s="600">
        <f>Ⅰ.保健活動体制!$C$2</f>
        <v>0</v>
      </c>
      <c r="B90" s="464">
        <v>65</v>
      </c>
      <c r="C90" s="465"/>
      <c r="D90" s="466"/>
      <c r="E90" s="476"/>
      <c r="F90" s="467"/>
      <c r="G90" s="468"/>
      <c r="H90" s="469"/>
      <c r="I90" s="469"/>
      <c r="J90" s="470"/>
      <c r="K90" s="471"/>
      <c r="L90" s="471"/>
      <c r="M90" s="471"/>
      <c r="N90" s="472"/>
      <c r="O90" s="468"/>
      <c r="P90" s="470"/>
      <c r="Q90" s="471"/>
      <c r="R90" s="471"/>
      <c r="S90" s="471"/>
      <c r="T90" s="472"/>
      <c r="U90" s="473"/>
      <c r="V90" s="474"/>
      <c r="W90" s="475"/>
      <c r="X90" s="473"/>
      <c r="Y90" s="474"/>
      <c r="Z90" s="475"/>
      <c r="AA90" s="468"/>
      <c r="AB90" s="466"/>
      <c r="AC90" s="466"/>
      <c r="AD90" s="468"/>
      <c r="AE90" s="651"/>
      <c r="AF90" s="654"/>
      <c r="AG90" s="475"/>
      <c r="AH90" s="468"/>
      <c r="AI90" s="475"/>
      <c r="AJ90" s="477"/>
      <c r="AK90" s="478"/>
      <c r="AL90" s="463">
        <f t="shared" si="1"/>
        <v>0</v>
      </c>
      <c r="AM90" s="466"/>
      <c r="AN90" s="479"/>
      <c r="AO90" s="466"/>
      <c r="AP90" s="476"/>
      <c r="AQ90" s="480"/>
      <c r="AR90" s="480"/>
      <c r="AS90" s="476"/>
      <c r="AT90" s="665"/>
    </row>
    <row r="91" spans="1:46" ht="29.25" customHeight="1">
      <c r="A91" s="600">
        <f>Ⅰ.保健活動体制!$C$2</f>
        <v>0</v>
      </c>
      <c r="B91" s="464">
        <v>66</v>
      </c>
      <c r="C91" s="465"/>
      <c r="D91" s="466"/>
      <c r="E91" s="476"/>
      <c r="F91" s="467"/>
      <c r="G91" s="468"/>
      <c r="H91" s="469"/>
      <c r="I91" s="469"/>
      <c r="J91" s="470"/>
      <c r="K91" s="471"/>
      <c r="L91" s="471"/>
      <c r="M91" s="471"/>
      <c r="N91" s="472"/>
      <c r="O91" s="468"/>
      <c r="P91" s="470"/>
      <c r="Q91" s="471"/>
      <c r="R91" s="471"/>
      <c r="S91" s="471"/>
      <c r="T91" s="472"/>
      <c r="U91" s="473"/>
      <c r="V91" s="474"/>
      <c r="W91" s="475"/>
      <c r="X91" s="473"/>
      <c r="Y91" s="474"/>
      <c r="Z91" s="475"/>
      <c r="AA91" s="468"/>
      <c r="AB91" s="466"/>
      <c r="AC91" s="466"/>
      <c r="AD91" s="468"/>
      <c r="AE91" s="651"/>
      <c r="AF91" s="654"/>
      <c r="AG91" s="475"/>
      <c r="AH91" s="468"/>
      <c r="AI91" s="475"/>
      <c r="AJ91" s="477"/>
      <c r="AK91" s="478"/>
      <c r="AL91" s="463">
        <f t="shared" si="1"/>
        <v>0</v>
      </c>
      <c r="AM91" s="466"/>
      <c r="AN91" s="479"/>
      <c r="AO91" s="466"/>
      <c r="AP91" s="476"/>
      <c r="AQ91" s="480"/>
      <c r="AR91" s="480"/>
      <c r="AS91" s="476"/>
      <c r="AT91" s="665"/>
    </row>
    <row r="92" spans="1:46" ht="29.25" customHeight="1">
      <c r="A92" s="600">
        <f>Ⅰ.保健活動体制!$C$2</f>
        <v>0</v>
      </c>
      <c r="B92" s="464">
        <v>67</v>
      </c>
      <c r="C92" s="465"/>
      <c r="D92" s="466"/>
      <c r="E92" s="476"/>
      <c r="F92" s="467"/>
      <c r="G92" s="468"/>
      <c r="H92" s="469"/>
      <c r="I92" s="469"/>
      <c r="J92" s="470"/>
      <c r="K92" s="471"/>
      <c r="L92" s="471"/>
      <c r="M92" s="471"/>
      <c r="N92" s="472"/>
      <c r="O92" s="468"/>
      <c r="P92" s="470"/>
      <c r="Q92" s="471"/>
      <c r="R92" s="471"/>
      <c r="S92" s="471"/>
      <c r="T92" s="472"/>
      <c r="U92" s="473"/>
      <c r="V92" s="474"/>
      <c r="W92" s="475"/>
      <c r="X92" s="473"/>
      <c r="Y92" s="474"/>
      <c r="Z92" s="475"/>
      <c r="AA92" s="468"/>
      <c r="AB92" s="466"/>
      <c r="AC92" s="466"/>
      <c r="AD92" s="468"/>
      <c r="AE92" s="651"/>
      <c r="AF92" s="654"/>
      <c r="AG92" s="475"/>
      <c r="AH92" s="468"/>
      <c r="AI92" s="475"/>
      <c r="AJ92" s="477"/>
      <c r="AK92" s="478"/>
      <c r="AL92" s="463">
        <f t="shared" si="1"/>
        <v>0</v>
      </c>
      <c r="AM92" s="466"/>
      <c r="AN92" s="479"/>
      <c r="AO92" s="466"/>
      <c r="AP92" s="476"/>
      <c r="AQ92" s="480"/>
      <c r="AR92" s="480"/>
      <c r="AS92" s="476"/>
      <c r="AT92" s="665"/>
    </row>
    <row r="93" spans="1:46" ht="29.25" customHeight="1">
      <c r="A93" s="600">
        <f>Ⅰ.保健活動体制!$C$2</f>
        <v>0</v>
      </c>
      <c r="B93" s="464">
        <v>68</v>
      </c>
      <c r="C93" s="465"/>
      <c r="D93" s="466"/>
      <c r="E93" s="476"/>
      <c r="F93" s="467"/>
      <c r="G93" s="468"/>
      <c r="H93" s="469"/>
      <c r="I93" s="469"/>
      <c r="J93" s="470"/>
      <c r="K93" s="471"/>
      <c r="L93" s="471"/>
      <c r="M93" s="471"/>
      <c r="N93" s="472"/>
      <c r="O93" s="468"/>
      <c r="P93" s="470"/>
      <c r="Q93" s="471"/>
      <c r="R93" s="471"/>
      <c r="S93" s="471"/>
      <c r="T93" s="472"/>
      <c r="U93" s="473"/>
      <c r="V93" s="474"/>
      <c r="W93" s="475"/>
      <c r="X93" s="473"/>
      <c r="Y93" s="474"/>
      <c r="Z93" s="475"/>
      <c r="AA93" s="468"/>
      <c r="AB93" s="466"/>
      <c r="AC93" s="466"/>
      <c r="AD93" s="468"/>
      <c r="AE93" s="651"/>
      <c r="AF93" s="654"/>
      <c r="AG93" s="475"/>
      <c r="AH93" s="468"/>
      <c r="AI93" s="475"/>
      <c r="AJ93" s="477"/>
      <c r="AK93" s="478"/>
      <c r="AL93" s="463">
        <f t="shared" si="1"/>
        <v>0</v>
      </c>
      <c r="AM93" s="466"/>
      <c r="AN93" s="479"/>
      <c r="AO93" s="466"/>
      <c r="AP93" s="476"/>
      <c r="AQ93" s="480"/>
      <c r="AR93" s="480"/>
      <c r="AS93" s="476"/>
      <c r="AT93" s="665"/>
    </row>
    <row r="94" spans="1:46" ht="29.25" customHeight="1">
      <c r="A94" s="600">
        <f>Ⅰ.保健活動体制!$C$2</f>
        <v>0</v>
      </c>
      <c r="B94" s="464">
        <v>69</v>
      </c>
      <c r="C94" s="465"/>
      <c r="D94" s="466"/>
      <c r="E94" s="476"/>
      <c r="F94" s="467"/>
      <c r="G94" s="468"/>
      <c r="H94" s="469"/>
      <c r="I94" s="469"/>
      <c r="J94" s="470"/>
      <c r="K94" s="471"/>
      <c r="L94" s="471"/>
      <c r="M94" s="471"/>
      <c r="N94" s="472"/>
      <c r="O94" s="468"/>
      <c r="P94" s="470"/>
      <c r="Q94" s="471"/>
      <c r="R94" s="471"/>
      <c r="S94" s="471"/>
      <c r="T94" s="472"/>
      <c r="U94" s="473"/>
      <c r="V94" s="474"/>
      <c r="W94" s="475"/>
      <c r="X94" s="473"/>
      <c r="Y94" s="474"/>
      <c r="Z94" s="475"/>
      <c r="AA94" s="468"/>
      <c r="AB94" s="466"/>
      <c r="AC94" s="466"/>
      <c r="AD94" s="468"/>
      <c r="AE94" s="651"/>
      <c r="AF94" s="654"/>
      <c r="AG94" s="475"/>
      <c r="AH94" s="468"/>
      <c r="AI94" s="475"/>
      <c r="AJ94" s="477"/>
      <c r="AK94" s="478"/>
      <c r="AL94" s="463">
        <f t="shared" si="1"/>
        <v>0</v>
      </c>
      <c r="AM94" s="466"/>
      <c r="AN94" s="479"/>
      <c r="AO94" s="466"/>
      <c r="AP94" s="476"/>
      <c r="AQ94" s="480"/>
      <c r="AR94" s="480"/>
      <c r="AS94" s="476"/>
      <c r="AT94" s="665"/>
    </row>
    <row r="95" spans="1:46" ht="29.25" customHeight="1">
      <c r="A95" s="600">
        <f>Ⅰ.保健活動体制!$C$2</f>
        <v>0</v>
      </c>
      <c r="B95" s="464">
        <v>70</v>
      </c>
      <c r="C95" s="465"/>
      <c r="D95" s="466"/>
      <c r="E95" s="476"/>
      <c r="F95" s="467"/>
      <c r="G95" s="468"/>
      <c r="H95" s="469"/>
      <c r="I95" s="469"/>
      <c r="J95" s="470"/>
      <c r="K95" s="471"/>
      <c r="L95" s="471"/>
      <c r="M95" s="471"/>
      <c r="N95" s="472"/>
      <c r="O95" s="468"/>
      <c r="P95" s="470"/>
      <c r="Q95" s="471"/>
      <c r="R95" s="471"/>
      <c r="S95" s="471"/>
      <c r="T95" s="472"/>
      <c r="U95" s="473"/>
      <c r="V95" s="474"/>
      <c r="W95" s="475"/>
      <c r="X95" s="473"/>
      <c r="Y95" s="474"/>
      <c r="Z95" s="475"/>
      <c r="AA95" s="468"/>
      <c r="AB95" s="466"/>
      <c r="AC95" s="466"/>
      <c r="AD95" s="468"/>
      <c r="AE95" s="651"/>
      <c r="AF95" s="654"/>
      <c r="AG95" s="475"/>
      <c r="AH95" s="468"/>
      <c r="AI95" s="475"/>
      <c r="AJ95" s="477"/>
      <c r="AK95" s="478"/>
      <c r="AL95" s="463">
        <f t="shared" si="1"/>
        <v>0</v>
      </c>
      <c r="AM95" s="466"/>
      <c r="AN95" s="479"/>
      <c r="AO95" s="466"/>
      <c r="AP95" s="476"/>
      <c r="AQ95" s="480"/>
      <c r="AR95" s="480"/>
      <c r="AS95" s="476"/>
      <c r="AT95" s="665"/>
    </row>
    <row r="96" spans="1:46" ht="29.25" customHeight="1">
      <c r="A96" s="600">
        <f>Ⅰ.保健活動体制!$C$2</f>
        <v>0</v>
      </c>
      <c r="B96" s="464">
        <v>71</v>
      </c>
      <c r="C96" s="465"/>
      <c r="D96" s="466"/>
      <c r="E96" s="476"/>
      <c r="F96" s="467"/>
      <c r="G96" s="468"/>
      <c r="H96" s="469"/>
      <c r="I96" s="469"/>
      <c r="J96" s="470"/>
      <c r="K96" s="471"/>
      <c r="L96" s="471"/>
      <c r="M96" s="471"/>
      <c r="N96" s="472"/>
      <c r="O96" s="468"/>
      <c r="P96" s="470"/>
      <c r="Q96" s="471"/>
      <c r="R96" s="471"/>
      <c r="S96" s="471"/>
      <c r="T96" s="472"/>
      <c r="U96" s="473"/>
      <c r="V96" s="474"/>
      <c r="W96" s="475"/>
      <c r="X96" s="473"/>
      <c r="Y96" s="474"/>
      <c r="Z96" s="475"/>
      <c r="AA96" s="468"/>
      <c r="AB96" s="466"/>
      <c r="AC96" s="466"/>
      <c r="AD96" s="468"/>
      <c r="AE96" s="651"/>
      <c r="AF96" s="654"/>
      <c r="AG96" s="475"/>
      <c r="AH96" s="468"/>
      <c r="AI96" s="475"/>
      <c r="AJ96" s="477"/>
      <c r="AK96" s="478"/>
      <c r="AL96" s="463">
        <f t="shared" si="1"/>
        <v>0</v>
      </c>
      <c r="AM96" s="466"/>
      <c r="AN96" s="479"/>
      <c r="AO96" s="466"/>
      <c r="AP96" s="476"/>
      <c r="AQ96" s="480"/>
      <c r="AR96" s="480"/>
      <c r="AS96" s="476"/>
      <c r="AT96" s="665"/>
    </row>
    <row r="97" spans="1:46" ht="29.25" customHeight="1">
      <c r="A97" s="600">
        <f>Ⅰ.保健活動体制!$C$2</f>
        <v>0</v>
      </c>
      <c r="B97" s="464">
        <v>72</v>
      </c>
      <c r="C97" s="465"/>
      <c r="D97" s="466"/>
      <c r="E97" s="476"/>
      <c r="F97" s="467"/>
      <c r="G97" s="468"/>
      <c r="H97" s="469"/>
      <c r="I97" s="469"/>
      <c r="J97" s="470"/>
      <c r="K97" s="471"/>
      <c r="L97" s="471"/>
      <c r="M97" s="471"/>
      <c r="N97" s="472"/>
      <c r="O97" s="468"/>
      <c r="P97" s="470"/>
      <c r="Q97" s="471"/>
      <c r="R97" s="471"/>
      <c r="S97" s="471"/>
      <c r="T97" s="472"/>
      <c r="U97" s="473"/>
      <c r="V97" s="474"/>
      <c r="W97" s="475"/>
      <c r="X97" s="473"/>
      <c r="Y97" s="474"/>
      <c r="Z97" s="475"/>
      <c r="AA97" s="468"/>
      <c r="AB97" s="466"/>
      <c r="AC97" s="466"/>
      <c r="AD97" s="468"/>
      <c r="AE97" s="651"/>
      <c r="AF97" s="654"/>
      <c r="AG97" s="475"/>
      <c r="AH97" s="468"/>
      <c r="AI97" s="475"/>
      <c r="AJ97" s="477"/>
      <c r="AK97" s="478"/>
      <c r="AL97" s="463">
        <f t="shared" si="1"/>
        <v>0</v>
      </c>
      <c r="AM97" s="466"/>
      <c r="AN97" s="479"/>
      <c r="AO97" s="466"/>
      <c r="AP97" s="476"/>
      <c r="AQ97" s="480"/>
      <c r="AR97" s="480"/>
      <c r="AS97" s="476"/>
      <c r="AT97" s="665"/>
    </row>
    <row r="98" spans="1:46" ht="29.25" customHeight="1">
      <c r="A98" s="600">
        <f>Ⅰ.保健活動体制!$C$2</f>
        <v>0</v>
      </c>
      <c r="B98" s="464">
        <v>73</v>
      </c>
      <c r="C98" s="465"/>
      <c r="D98" s="466"/>
      <c r="E98" s="476"/>
      <c r="F98" s="467"/>
      <c r="G98" s="468"/>
      <c r="H98" s="469"/>
      <c r="I98" s="469"/>
      <c r="J98" s="470"/>
      <c r="K98" s="471"/>
      <c r="L98" s="471"/>
      <c r="M98" s="471"/>
      <c r="N98" s="472"/>
      <c r="O98" s="468"/>
      <c r="P98" s="470"/>
      <c r="Q98" s="471"/>
      <c r="R98" s="471"/>
      <c r="S98" s="471"/>
      <c r="T98" s="472"/>
      <c r="U98" s="473"/>
      <c r="V98" s="474"/>
      <c r="W98" s="475"/>
      <c r="X98" s="473"/>
      <c r="Y98" s="474"/>
      <c r="Z98" s="475"/>
      <c r="AA98" s="468"/>
      <c r="AB98" s="466"/>
      <c r="AC98" s="466"/>
      <c r="AD98" s="468"/>
      <c r="AE98" s="651"/>
      <c r="AF98" s="654"/>
      <c r="AG98" s="475"/>
      <c r="AH98" s="468"/>
      <c r="AI98" s="475"/>
      <c r="AJ98" s="477"/>
      <c r="AK98" s="478"/>
      <c r="AL98" s="463">
        <f t="shared" si="1"/>
        <v>0</v>
      </c>
      <c r="AM98" s="466"/>
      <c r="AN98" s="479"/>
      <c r="AO98" s="466"/>
      <c r="AP98" s="476"/>
      <c r="AQ98" s="480"/>
      <c r="AR98" s="480"/>
      <c r="AS98" s="476"/>
      <c r="AT98" s="665"/>
    </row>
    <row r="99" spans="1:46" ht="29.25" customHeight="1">
      <c r="A99" s="600">
        <f>Ⅰ.保健活動体制!$C$2</f>
        <v>0</v>
      </c>
      <c r="B99" s="464">
        <v>74</v>
      </c>
      <c r="C99" s="465"/>
      <c r="D99" s="466"/>
      <c r="E99" s="476"/>
      <c r="F99" s="467"/>
      <c r="G99" s="468"/>
      <c r="H99" s="469"/>
      <c r="I99" s="469"/>
      <c r="J99" s="470"/>
      <c r="K99" s="471"/>
      <c r="L99" s="471"/>
      <c r="M99" s="471"/>
      <c r="N99" s="472"/>
      <c r="O99" s="468"/>
      <c r="P99" s="470"/>
      <c r="Q99" s="471"/>
      <c r="R99" s="471"/>
      <c r="S99" s="471"/>
      <c r="T99" s="472"/>
      <c r="U99" s="473"/>
      <c r="V99" s="474"/>
      <c r="W99" s="475"/>
      <c r="X99" s="473"/>
      <c r="Y99" s="474"/>
      <c r="Z99" s="475"/>
      <c r="AA99" s="468"/>
      <c r="AB99" s="466"/>
      <c r="AC99" s="466"/>
      <c r="AD99" s="468"/>
      <c r="AE99" s="651"/>
      <c r="AF99" s="654"/>
      <c r="AG99" s="475"/>
      <c r="AH99" s="468"/>
      <c r="AI99" s="475"/>
      <c r="AJ99" s="477"/>
      <c r="AK99" s="478"/>
      <c r="AL99" s="463">
        <f t="shared" si="1"/>
        <v>0</v>
      </c>
      <c r="AM99" s="466"/>
      <c r="AN99" s="479"/>
      <c r="AO99" s="466"/>
      <c r="AP99" s="476"/>
      <c r="AQ99" s="480"/>
      <c r="AR99" s="480"/>
      <c r="AS99" s="476"/>
      <c r="AT99" s="665"/>
    </row>
    <row r="100" spans="1:46" ht="29.25" customHeight="1">
      <c r="A100" s="600">
        <f>Ⅰ.保健活動体制!$C$2</f>
        <v>0</v>
      </c>
      <c r="B100" s="464">
        <v>75</v>
      </c>
      <c r="C100" s="465"/>
      <c r="D100" s="466"/>
      <c r="E100" s="476"/>
      <c r="F100" s="467"/>
      <c r="G100" s="468"/>
      <c r="H100" s="469"/>
      <c r="I100" s="469"/>
      <c r="J100" s="470"/>
      <c r="K100" s="471"/>
      <c r="L100" s="471"/>
      <c r="M100" s="471"/>
      <c r="N100" s="472"/>
      <c r="O100" s="468"/>
      <c r="P100" s="470"/>
      <c r="Q100" s="471"/>
      <c r="R100" s="471"/>
      <c r="S100" s="471"/>
      <c r="T100" s="472"/>
      <c r="U100" s="473"/>
      <c r="V100" s="474"/>
      <c r="W100" s="475"/>
      <c r="X100" s="473"/>
      <c r="Y100" s="474"/>
      <c r="Z100" s="475"/>
      <c r="AA100" s="468"/>
      <c r="AB100" s="466"/>
      <c r="AC100" s="466"/>
      <c r="AD100" s="468"/>
      <c r="AE100" s="651"/>
      <c r="AF100" s="654"/>
      <c r="AG100" s="475"/>
      <c r="AH100" s="468"/>
      <c r="AI100" s="475"/>
      <c r="AJ100" s="477"/>
      <c r="AK100" s="478"/>
      <c r="AL100" s="463">
        <f t="shared" si="1"/>
        <v>0</v>
      </c>
      <c r="AM100" s="466"/>
      <c r="AN100" s="479"/>
      <c r="AO100" s="466"/>
      <c r="AP100" s="476"/>
      <c r="AQ100" s="480"/>
      <c r="AR100" s="480"/>
      <c r="AS100" s="476"/>
      <c r="AT100" s="665"/>
    </row>
    <row r="101" spans="1:46" ht="29.25" customHeight="1">
      <c r="A101" s="600">
        <f>Ⅰ.保健活動体制!$C$2</f>
        <v>0</v>
      </c>
      <c r="B101" s="464">
        <v>76</v>
      </c>
      <c r="C101" s="465"/>
      <c r="D101" s="466"/>
      <c r="E101" s="476"/>
      <c r="F101" s="467"/>
      <c r="G101" s="468"/>
      <c r="H101" s="469"/>
      <c r="I101" s="469"/>
      <c r="J101" s="470"/>
      <c r="K101" s="471"/>
      <c r="L101" s="471"/>
      <c r="M101" s="471"/>
      <c r="N101" s="472"/>
      <c r="O101" s="468"/>
      <c r="P101" s="470"/>
      <c r="Q101" s="471"/>
      <c r="R101" s="471"/>
      <c r="S101" s="471"/>
      <c r="T101" s="472"/>
      <c r="U101" s="473"/>
      <c r="V101" s="474"/>
      <c r="W101" s="475"/>
      <c r="X101" s="473"/>
      <c r="Y101" s="474"/>
      <c r="Z101" s="475"/>
      <c r="AA101" s="468"/>
      <c r="AB101" s="466"/>
      <c r="AC101" s="466"/>
      <c r="AD101" s="468"/>
      <c r="AE101" s="651"/>
      <c r="AF101" s="654"/>
      <c r="AG101" s="475"/>
      <c r="AH101" s="468"/>
      <c r="AI101" s="475"/>
      <c r="AJ101" s="477"/>
      <c r="AK101" s="478"/>
      <c r="AL101" s="463">
        <f t="shared" si="1"/>
        <v>0</v>
      </c>
      <c r="AM101" s="466"/>
      <c r="AN101" s="479"/>
      <c r="AO101" s="466"/>
      <c r="AP101" s="476"/>
      <c r="AQ101" s="480"/>
      <c r="AR101" s="480"/>
      <c r="AS101" s="476"/>
      <c r="AT101" s="665"/>
    </row>
    <row r="102" spans="1:46" ht="29.25" customHeight="1">
      <c r="A102" s="600">
        <f>Ⅰ.保健活動体制!$C$2</f>
        <v>0</v>
      </c>
      <c r="B102" s="464">
        <v>77</v>
      </c>
      <c r="C102" s="465"/>
      <c r="D102" s="466"/>
      <c r="E102" s="476"/>
      <c r="F102" s="467"/>
      <c r="G102" s="468"/>
      <c r="H102" s="469"/>
      <c r="I102" s="469"/>
      <c r="J102" s="470"/>
      <c r="K102" s="471"/>
      <c r="L102" s="471"/>
      <c r="M102" s="471"/>
      <c r="N102" s="472"/>
      <c r="O102" s="468"/>
      <c r="P102" s="470"/>
      <c r="Q102" s="471"/>
      <c r="R102" s="471"/>
      <c r="S102" s="471"/>
      <c r="T102" s="472"/>
      <c r="U102" s="473"/>
      <c r="V102" s="474"/>
      <c r="W102" s="475"/>
      <c r="X102" s="473"/>
      <c r="Y102" s="474"/>
      <c r="Z102" s="475"/>
      <c r="AA102" s="468"/>
      <c r="AB102" s="466"/>
      <c r="AC102" s="466"/>
      <c r="AD102" s="468"/>
      <c r="AE102" s="651"/>
      <c r="AF102" s="654"/>
      <c r="AG102" s="475"/>
      <c r="AH102" s="468"/>
      <c r="AI102" s="475"/>
      <c r="AJ102" s="477"/>
      <c r="AK102" s="478"/>
      <c r="AL102" s="463">
        <f t="shared" si="1"/>
        <v>0</v>
      </c>
      <c r="AM102" s="466"/>
      <c r="AN102" s="479"/>
      <c r="AO102" s="466"/>
      <c r="AP102" s="476"/>
      <c r="AQ102" s="480"/>
      <c r="AR102" s="480"/>
      <c r="AS102" s="476"/>
      <c r="AT102" s="665"/>
    </row>
    <row r="103" spans="1:46" ht="29.25" customHeight="1">
      <c r="A103" s="600">
        <f>Ⅰ.保健活動体制!$C$2</f>
        <v>0</v>
      </c>
      <c r="B103" s="464">
        <v>78</v>
      </c>
      <c r="C103" s="465"/>
      <c r="D103" s="466"/>
      <c r="E103" s="476"/>
      <c r="F103" s="467"/>
      <c r="G103" s="468"/>
      <c r="H103" s="469"/>
      <c r="I103" s="469"/>
      <c r="J103" s="470"/>
      <c r="K103" s="471"/>
      <c r="L103" s="471"/>
      <c r="M103" s="471"/>
      <c r="N103" s="472"/>
      <c r="O103" s="468"/>
      <c r="P103" s="470"/>
      <c r="Q103" s="471"/>
      <c r="R103" s="471"/>
      <c r="S103" s="471"/>
      <c r="T103" s="472"/>
      <c r="U103" s="473"/>
      <c r="V103" s="474"/>
      <c r="W103" s="475"/>
      <c r="X103" s="473"/>
      <c r="Y103" s="474"/>
      <c r="Z103" s="475"/>
      <c r="AA103" s="468"/>
      <c r="AB103" s="466"/>
      <c r="AC103" s="466"/>
      <c r="AD103" s="468"/>
      <c r="AE103" s="651"/>
      <c r="AF103" s="654"/>
      <c r="AG103" s="475"/>
      <c r="AH103" s="468"/>
      <c r="AI103" s="475"/>
      <c r="AJ103" s="477"/>
      <c r="AK103" s="478"/>
      <c r="AL103" s="463">
        <f t="shared" si="1"/>
        <v>0</v>
      </c>
      <c r="AM103" s="466"/>
      <c r="AN103" s="479"/>
      <c r="AO103" s="466"/>
      <c r="AP103" s="476"/>
      <c r="AQ103" s="480"/>
      <c r="AR103" s="480"/>
      <c r="AS103" s="476"/>
      <c r="AT103" s="665"/>
    </row>
    <row r="104" spans="1:46" ht="29.25" customHeight="1">
      <c r="A104" s="600">
        <f>Ⅰ.保健活動体制!$C$2</f>
        <v>0</v>
      </c>
      <c r="B104" s="464">
        <v>79</v>
      </c>
      <c r="C104" s="465"/>
      <c r="D104" s="466"/>
      <c r="E104" s="476"/>
      <c r="F104" s="467"/>
      <c r="G104" s="468"/>
      <c r="H104" s="469"/>
      <c r="I104" s="469"/>
      <c r="J104" s="470"/>
      <c r="K104" s="471"/>
      <c r="L104" s="471"/>
      <c r="M104" s="471"/>
      <c r="N104" s="472"/>
      <c r="O104" s="468"/>
      <c r="P104" s="470"/>
      <c r="Q104" s="471"/>
      <c r="R104" s="471"/>
      <c r="S104" s="471"/>
      <c r="T104" s="472"/>
      <c r="U104" s="473"/>
      <c r="V104" s="474"/>
      <c r="W104" s="475"/>
      <c r="X104" s="473"/>
      <c r="Y104" s="474"/>
      <c r="Z104" s="475"/>
      <c r="AA104" s="468"/>
      <c r="AB104" s="466"/>
      <c r="AC104" s="466"/>
      <c r="AD104" s="468"/>
      <c r="AE104" s="651"/>
      <c r="AF104" s="654"/>
      <c r="AG104" s="475"/>
      <c r="AH104" s="468"/>
      <c r="AI104" s="475"/>
      <c r="AJ104" s="477"/>
      <c r="AK104" s="478"/>
      <c r="AL104" s="463">
        <f t="shared" si="1"/>
        <v>0</v>
      </c>
      <c r="AM104" s="466"/>
      <c r="AN104" s="479"/>
      <c r="AO104" s="466"/>
      <c r="AP104" s="476"/>
      <c r="AQ104" s="480"/>
      <c r="AR104" s="480"/>
      <c r="AS104" s="476"/>
      <c r="AT104" s="665"/>
    </row>
    <row r="105" spans="1:46" ht="29.25" customHeight="1">
      <c r="A105" s="600">
        <f>Ⅰ.保健活動体制!$C$2</f>
        <v>0</v>
      </c>
      <c r="B105" s="464">
        <v>80</v>
      </c>
      <c r="C105" s="465"/>
      <c r="D105" s="466"/>
      <c r="E105" s="476"/>
      <c r="F105" s="467"/>
      <c r="G105" s="468"/>
      <c r="H105" s="469"/>
      <c r="I105" s="469"/>
      <c r="J105" s="470"/>
      <c r="K105" s="471"/>
      <c r="L105" s="471"/>
      <c r="M105" s="471"/>
      <c r="N105" s="472"/>
      <c r="O105" s="468"/>
      <c r="P105" s="470"/>
      <c r="Q105" s="471"/>
      <c r="R105" s="471"/>
      <c r="S105" s="471"/>
      <c r="T105" s="472"/>
      <c r="U105" s="473"/>
      <c r="V105" s="474"/>
      <c r="W105" s="475"/>
      <c r="X105" s="473"/>
      <c r="Y105" s="474"/>
      <c r="Z105" s="475"/>
      <c r="AA105" s="468"/>
      <c r="AB105" s="466"/>
      <c r="AC105" s="466"/>
      <c r="AD105" s="468"/>
      <c r="AE105" s="651"/>
      <c r="AF105" s="654"/>
      <c r="AG105" s="475"/>
      <c r="AH105" s="468"/>
      <c r="AI105" s="475"/>
      <c r="AJ105" s="477"/>
      <c r="AK105" s="478"/>
      <c r="AL105" s="463">
        <f t="shared" si="1"/>
        <v>0</v>
      </c>
      <c r="AM105" s="466"/>
      <c r="AN105" s="479"/>
      <c r="AO105" s="466"/>
      <c r="AP105" s="476"/>
      <c r="AQ105" s="480"/>
      <c r="AR105" s="480"/>
      <c r="AS105" s="476"/>
      <c r="AT105" s="665"/>
    </row>
    <row r="106" spans="1:46" ht="29.25" customHeight="1">
      <c r="A106" s="600">
        <f>Ⅰ.保健活動体制!$C$2</f>
        <v>0</v>
      </c>
      <c r="B106" s="464">
        <v>81</v>
      </c>
      <c r="C106" s="465"/>
      <c r="D106" s="466"/>
      <c r="E106" s="476"/>
      <c r="F106" s="467"/>
      <c r="G106" s="468"/>
      <c r="H106" s="469"/>
      <c r="I106" s="469"/>
      <c r="J106" s="470"/>
      <c r="K106" s="471"/>
      <c r="L106" s="471"/>
      <c r="M106" s="471"/>
      <c r="N106" s="472"/>
      <c r="O106" s="468"/>
      <c r="P106" s="470"/>
      <c r="Q106" s="471"/>
      <c r="R106" s="471"/>
      <c r="S106" s="471"/>
      <c r="T106" s="472"/>
      <c r="U106" s="473"/>
      <c r="V106" s="474"/>
      <c r="W106" s="475"/>
      <c r="X106" s="473"/>
      <c r="Y106" s="474"/>
      <c r="Z106" s="475"/>
      <c r="AA106" s="468"/>
      <c r="AB106" s="466"/>
      <c r="AC106" s="466"/>
      <c r="AD106" s="468"/>
      <c r="AE106" s="651"/>
      <c r="AF106" s="654"/>
      <c r="AG106" s="475"/>
      <c r="AH106" s="468"/>
      <c r="AI106" s="475"/>
      <c r="AJ106" s="477"/>
      <c r="AK106" s="478"/>
      <c r="AL106" s="463">
        <f t="shared" si="1"/>
        <v>0</v>
      </c>
      <c r="AM106" s="466"/>
      <c r="AN106" s="479"/>
      <c r="AO106" s="466"/>
      <c r="AP106" s="476"/>
      <c r="AQ106" s="480"/>
      <c r="AR106" s="480"/>
      <c r="AS106" s="476"/>
      <c r="AT106" s="665"/>
    </row>
    <row r="107" spans="1:46" ht="29.25" customHeight="1">
      <c r="A107" s="600">
        <f>Ⅰ.保健活動体制!$C$2</f>
        <v>0</v>
      </c>
      <c r="B107" s="464">
        <v>82</v>
      </c>
      <c r="C107" s="465"/>
      <c r="D107" s="466"/>
      <c r="E107" s="476"/>
      <c r="F107" s="467"/>
      <c r="G107" s="468"/>
      <c r="H107" s="469"/>
      <c r="I107" s="469"/>
      <c r="J107" s="470"/>
      <c r="K107" s="471"/>
      <c r="L107" s="471"/>
      <c r="M107" s="471"/>
      <c r="N107" s="472"/>
      <c r="O107" s="468"/>
      <c r="P107" s="470"/>
      <c r="Q107" s="471"/>
      <c r="R107" s="471"/>
      <c r="S107" s="471"/>
      <c r="T107" s="472"/>
      <c r="U107" s="473"/>
      <c r="V107" s="474"/>
      <c r="W107" s="475"/>
      <c r="X107" s="473"/>
      <c r="Y107" s="474"/>
      <c r="Z107" s="475"/>
      <c r="AA107" s="468"/>
      <c r="AB107" s="466"/>
      <c r="AC107" s="466"/>
      <c r="AD107" s="468"/>
      <c r="AE107" s="651"/>
      <c r="AF107" s="654"/>
      <c r="AG107" s="475"/>
      <c r="AH107" s="468"/>
      <c r="AI107" s="475"/>
      <c r="AJ107" s="477"/>
      <c r="AK107" s="478"/>
      <c r="AL107" s="463">
        <f t="shared" si="1"/>
        <v>0</v>
      </c>
      <c r="AM107" s="466"/>
      <c r="AN107" s="479"/>
      <c r="AO107" s="466"/>
      <c r="AP107" s="476"/>
      <c r="AQ107" s="480"/>
      <c r="AR107" s="480"/>
      <c r="AS107" s="476"/>
      <c r="AT107" s="665"/>
    </row>
    <row r="108" spans="1:46" ht="29.25" customHeight="1">
      <c r="A108" s="600">
        <f>Ⅰ.保健活動体制!$C$2</f>
        <v>0</v>
      </c>
      <c r="B108" s="464">
        <v>83</v>
      </c>
      <c r="C108" s="465"/>
      <c r="D108" s="466"/>
      <c r="E108" s="476"/>
      <c r="F108" s="467"/>
      <c r="G108" s="468"/>
      <c r="H108" s="469"/>
      <c r="I108" s="469"/>
      <c r="J108" s="470"/>
      <c r="K108" s="471"/>
      <c r="L108" s="471"/>
      <c r="M108" s="471"/>
      <c r="N108" s="472"/>
      <c r="O108" s="468"/>
      <c r="P108" s="470"/>
      <c r="Q108" s="471"/>
      <c r="R108" s="471"/>
      <c r="S108" s="471"/>
      <c r="T108" s="472"/>
      <c r="U108" s="473"/>
      <c r="V108" s="474"/>
      <c r="W108" s="475"/>
      <c r="X108" s="473"/>
      <c r="Y108" s="474"/>
      <c r="Z108" s="475"/>
      <c r="AA108" s="468"/>
      <c r="AB108" s="466"/>
      <c r="AC108" s="466"/>
      <c r="AD108" s="468"/>
      <c r="AE108" s="651"/>
      <c r="AF108" s="654"/>
      <c r="AG108" s="475"/>
      <c r="AH108" s="468"/>
      <c r="AI108" s="475"/>
      <c r="AJ108" s="477"/>
      <c r="AK108" s="478"/>
      <c r="AL108" s="463">
        <f t="shared" si="1"/>
        <v>0</v>
      </c>
      <c r="AM108" s="466"/>
      <c r="AN108" s="479"/>
      <c r="AO108" s="466"/>
      <c r="AP108" s="476"/>
      <c r="AQ108" s="480"/>
      <c r="AR108" s="480"/>
      <c r="AS108" s="476"/>
      <c r="AT108" s="665"/>
    </row>
    <row r="109" spans="1:46" ht="29.25" customHeight="1">
      <c r="A109" s="600">
        <f>Ⅰ.保健活動体制!$C$2</f>
        <v>0</v>
      </c>
      <c r="B109" s="464">
        <v>84</v>
      </c>
      <c r="C109" s="465"/>
      <c r="D109" s="466"/>
      <c r="E109" s="476"/>
      <c r="F109" s="467"/>
      <c r="G109" s="468"/>
      <c r="H109" s="469"/>
      <c r="I109" s="469"/>
      <c r="J109" s="470"/>
      <c r="K109" s="471"/>
      <c r="L109" s="471"/>
      <c r="M109" s="471"/>
      <c r="N109" s="472"/>
      <c r="O109" s="468"/>
      <c r="P109" s="470"/>
      <c r="Q109" s="471"/>
      <c r="R109" s="471"/>
      <c r="S109" s="471"/>
      <c r="T109" s="472"/>
      <c r="U109" s="473"/>
      <c r="V109" s="474"/>
      <c r="W109" s="475"/>
      <c r="X109" s="473"/>
      <c r="Y109" s="474"/>
      <c r="Z109" s="475"/>
      <c r="AA109" s="468"/>
      <c r="AB109" s="466"/>
      <c r="AC109" s="466"/>
      <c r="AD109" s="468"/>
      <c r="AE109" s="651"/>
      <c r="AF109" s="654"/>
      <c r="AG109" s="475"/>
      <c r="AH109" s="468"/>
      <c r="AI109" s="475"/>
      <c r="AJ109" s="477"/>
      <c r="AK109" s="478"/>
      <c r="AL109" s="463">
        <f t="shared" si="1"/>
        <v>0</v>
      </c>
      <c r="AM109" s="466"/>
      <c r="AN109" s="479"/>
      <c r="AO109" s="466"/>
      <c r="AP109" s="476"/>
      <c r="AQ109" s="480"/>
      <c r="AR109" s="480"/>
      <c r="AS109" s="476"/>
      <c r="AT109" s="665"/>
    </row>
    <row r="110" spans="1:46" ht="29.25" customHeight="1">
      <c r="A110" s="600">
        <f>Ⅰ.保健活動体制!$C$2</f>
        <v>0</v>
      </c>
      <c r="B110" s="464">
        <v>85</v>
      </c>
      <c r="C110" s="465"/>
      <c r="D110" s="466"/>
      <c r="E110" s="476"/>
      <c r="F110" s="467"/>
      <c r="G110" s="468"/>
      <c r="H110" s="469"/>
      <c r="I110" s="469"/>
      <c r="J110" s="470"/>
      <c r="K110" s="471"/>
      <c r="L110" s="471"/>
      <c r="M110" s="471"/>
      <c r="N110" s="472"/>
      <c r="O110" s="468"/>
      <c r="P110" s="470"/>
      <c r="Q110" s="471"/>
      <c r="R110" s="471"/>
      <c r="S110" s="471"/>
      <c r="T110" s="472"/>
      <c r="U110" s="473"/>
      <c r="V110" s="474"/>
      <c r="W110" s="475"/>
      <c r="X110" s="473"/>
      <c r="Y110" s="474"/>
      <c r="Z110" s="475"/>
      <c r="AA110" s="468"/>
      <c r="AB110" s="466"/>
      <c r="AC110" s="466"/>
      <c r="AD110" s="468"/>
      <c r="AE110" s="651"/>
      <c r="AF110" s="654"/>
      <c r="AG110" s="475"/>
      <c r="AH110" s="468"/>
      <c r="AI110" s="475"/>
      <c r="AJ110" s="477"/>
      <c r="AK110" s="478"/>
      <c r="AL110" s="463">
        <f t="shared" si="1"/>
        <v>0</v>
      </c>
      <c r="AM110" s="466"/>
      <c r="AN110" s="479"/>
      <c r="AO110" s="466"/>
      <c r="AP110" s="476"/>
      <c r="AQ110" s="480"/>
      <c r="AR110" s="480"/>
      <c r="AS110" s="476"/>
      <c r="AT110" s="665"/>
    </row>
    <row r="111" spans="1:46" ht="29.25" customHeight="1">
      <c r="A111" s="600">
        <f>Ⅰ.保健活動体制!$C$2</f>
        <v>0</v>
      </c>
      <c r="B111" s="464">
        <v>86</v>
      </c>
      <c r="C111" s="465"/>
      <c r="D111" s="466"/>
      <c r="E111" s="476"/>
      <c r="F111" s="467"/>
      <c r="G111" s="468"/>
      <c r="H111" s="469"/>
      <c r="I111" s="469"/>
      <c r="J111" s="470"/>
      <c r="K111" s="471"/>
      <c r="L111" s="471"/>
      <c r="M111" s="471"/>
      <c r="N111" s="472"/>
      <c r="O111" s="468"/>
      <c r="P111" s="470"/>
      <c r="Q111" s="471"/>
      <c r="R111" s="471"/>
      <c r="S111" s="471"/>
      <c r="T111" s="472"/>
      <c r="U111" s="473"/>
      <c r="V111" s="474"/>
      <c r="W111" s="475"/>
      <c r="X111" s="473"/>
      <c r="Y111" s="474"/>
      <c r="Z111" s="475"/>
      <c r="AA111" s="468"/>
      <c r="AB111" s="466"/>
      <c r="AC111" s="466"/>
      <c r="AD111" s="468"/>
      <c r="AE111" s="651"/>
      <c r="AF111" s="654"/>
      <c r="AG111" s="475"/>
      <c r="AH111" s="468"/>
      <c r="AI111" s="475"/>
      <c r="AJ111" s="477"/>
      <c r="AK111" s="478"/>
      <c r="AL111" s="463">
        <f t="shared" si="1"/>
        <v>0</v>
      </c>
      <c r="AM111" s="466"/>
      <c r="AN111" s="479"/>
      <c r="AO111" s="466"/>
      <c r="AP111" s="476"/>
      <c r="AQ111" s="480"/>
      <c r="AR111" s="480"/>
      <c r="AS111" s="476"/>
      <c r="AT111" s="665"/>
    </row>
    <row r="112" spans="1:46" ht="29.25" customHeight="1">
      <c r="A112" s="600">
        <f>Ⅰ.保健活動体制!$C$2</f>
        <v>0</v>
      </c>
      <c r="B112" s="464">
        <v>87</v>
      </c>
      <c r="C112" s="465"/>
      <c r="D112" s="466"/>
      <c r="E112" s="476"/>
      <c r="F112" s="467"/>
      <c r="G112" s="468"/>
      <c r="H112" s="469"/>
      <c r="I112" s="469"/>
      <c r="J112" s="470"/>
      <c r="K112" s="471"/>
      <c r="L112" s="471"/>
      <c r="M112" s="471"/>
      <c r="N112" s="472"/>
      <c r="O112" s="468"/>
      <c r="P112" s="470"/>
      <c r="Q112" s="471"/>
      <c r="R112" s="471"/>
      <c r="S112" s="471"/>
      <c r="T112" s="472"/>
      <c r="U112" s="473"/>
      <c r="V112" s="474"/>
      <c r="W112" s="475"/>
      <c r="X112" s="473"/>
      <c r="Y112" s="474"/>
      <c r="Z112" s="475"/>
      <c r="AA112" s="468"/>
      <c r="AB112" s="466"/>
      <c r="AC112" s="466"/>
      <c r="AD112" s="468"/>
      <c r="AE112" s="651"/>
      <c r="AF112" s="654"/>
      <c r="AG112" s="475"/>
      <c r="AH112" s="468"/>
      <c r="AI112" s="475"/>
      <c r="AJ112" s="477"/>
      <c r="AK112" s="478"/>
      <c r="AL112" s="463">
        <f t="shared" si="1"/>
        <v>0</v>
      </c>
      <c r="AM112" s="466"/>
      <c r="AN112" s="479"/>
      <c r="AO112" s="466"/>
      <c r="AP112" s="476"/>
      <c r="AQ112" s="480"/>
      <c r="AR112" s="480"/>
      <c r="AS112" s="476"/>
      <c r="AT112" s="665"/>
    </row>
    <row r="113" spans="1:46" ht="29.25" customHeight="1">
      <c r="A113" s="600">
        <f>Ⅰ.保健活動体制!$C$2</f>
        <v>0</v>
      </c>
      <c r="B113" s="464">
        <v>88</v>
      </c>
      <c r="C113" s="465"/>
      <c r="D113" s="466"/>
      <c r="E113" s="476"/>
      <c r="F113" s="467"/>
      <c r="G113" s="468"/>
      <c r="H113" s="469"/>
      <c r="I113" s="469"/>
      <c r="J113" s="470"/>
      <c r="K113" s="471"/>
      <c r="L113" s="471"/>
      <c r="M113" s="471"/>
      <c r="N113" s="472"/>
      <c r="O113" s="468"/>
      <c r="P113" s="470"/>
      <c r="Q113" s="471"/>
      <c r="R113" s="471"/>
      <c r="S113" s="471"/>
      <c r="T113" s="472"/>
      <c r="U113" s="473"/>
      <c r="V113" s="474"/>
      <c r="W113" s="475"/>
      <c r="X113" s="473"/>
      <c r="Y113" s="474"/>
      <c r="Z113" s="475"/>
      <c r="AA113" s="468"/>
      <c r="AB113" s="466"/>
      <c r="AC113" s="466"/>
      <c r="AD113" s="468"/>
      <c r="AE113" s="651"/>
      <c r="AF113" s="654"/>
      <c r="AG113" s="475"/>
      <c r="AH113" s="468"/>
      <c r="AI113" s="475"/>
      <c r="AJ113" s="477"/>
      <c r="AK113" s="478"/>
      <c r="AL113" s="463">
        <f t="shared" si="1"/>
        <v>0</v>
      </c>
      <c r="AM113" s="466"/>
      <c r="AN113" s="479"/>
      <c r="AO113" s="466"/>
      <c r="AP113" s="476"/>
      <c r="AQ113" s="480"/>
      <c r="AR113" s="480"/>
      <c r="AS113" s="476"/>
      <c r="AT113" s="665"/>
    </row>
    <row r="114" spans="1:46" ht="29.25" customHeight="1">
      <c r="A114" s="600">
        <f>Ⅰ.保健活動体制!$C$2</f>
        <v>0</v>
      </c>
      <c r="B114" s="464">
        <v>89</v>
      </c>
      <c r="C114" s="465"/>
      <c r="D114" s="466"/>
      <c r="E114" s="476"/>
      <c r="F114" s="467"/>
      <c r="G114" s="468"/>
      <c r="H114" s="469"/>
      <c r="I114" s="469"/>
      <c r="J114" s="470"/>
      <c r="K114" s="471"/>
      <c r="L114" s="471"/>
      <c r="M114" s="471"/>
      <c r="N114" s="472"/>
      <c r="O114" s="468"/>
      <c r="P114" s="470"/>
      <c r="Q114" s="471"/>
      <c r="R114" s="471"/>
      <c r="S114" s="471"/>
      <c r="T114" s="472"/>
      <c r="U114" s="473"/>
      <c r="V114" s="474"/>
      <c r="W114" s="475"/>
      <c r="X114" s="473"/>
      <c r="Y114" s="474"/>
      <c r="Z114" s="475"/>
      <c r="AA114" s="468"/>
      <c r="AB114" s="466"/>
      <c r="AC114" s="466"/>
      <c r="AD114" s="468"/>
      <c r="AE114" s="651"/>
      <c r="AF114" s="654"/>
      <c r="AG114" s="475"/>
      <c r="AH114" s="468"/>
      <c r="AI114" s="475"/>
      <c r="AJ114" s="477"/>
      <c r="AK114" s="478"/>
      <c r="AL114" s="463">
        <f t="shared" si="1"/>
        <v>0</v>
      </c>
      <c r="AM114" s="466"/>
      <c r="AN114" s="479"/>
      <c r="AO114" s="466"/>
      <c r="AP114" s="476"/>
      <c r="AQ114" s="480"/>
      <c r="AR114" s="480"/>
      <c r="AS114" s="476"/>
      <c r="AT114" s="665"/>
    </row>
    <row r="115" spans="1:46" ht="29.25" customHeight="1">
      <c r="A115" s="600">
        <f>Ⅰ.保健活動体制!$C$2</f>
        <v>0</v>
      </c>
      <c r="B115" s="464">
        <v>90</v>
      </c>
      <c r="C115" s="465"/>
      <c r="D115" s="466"/>
      <c r="E115" s="476"/>
      <c r="F115" s="467"/>
      <c r="G115" s="468"/>
      <c r="H115" s="469"/>
      <c r="I115" s="469"/>
      <c r="J115" s="470"/>
      <c r="K115" s="471"/>
      <c r="L115" s="471"/>
      <c r="M115" s="471"/>
      <c r="N115" s="472"/>
      <c r="O115" s="468"/>
      <c r="P115" s="470"/>
      <c r="Q115" s="471"/>
      <c r="R115" s="471"/>
      <c r="S115" s="471"/>
      <c r="T115" s="472"/>
      <c r="U115" s="473"/>
      <c r="V115" s="474"/>
      <c r="W115" s="475"/>
      <c r="X115" s="473"/>
      <c r="Y115" s="474"/>
      <c r="Z115" s="475"/>
      <c r="AA115" s="468"/>
      <c r="AB115" s="466"/>
      <c r="AC115" s="466"/>
      <c r="AD115" s="468"/>
      <c r="AE115" s="651"/>
      <c r="AF115" s="654"/>
      <c r="AG115" s="475"/>
      <c r="AH115" s="468"/>
      <c r="AI115" s="475"/>
      <c r="AJ115" s="477"/>
      <c r="AK115" s="478"/>
      <c r="AL115" s="463">
        <f t="shared" si="1"/>
        <v>0</v>
      </c>
      <c r="AM115" s="466"/>
      <c r="AN115" s="479"/>
      <c r="AO115" s="466"/>
      <c r="AP115" s="476"/>
      <c r="AQ115" s="480"/>
      <c r="AR115" s="480"/>
      <c r="AS115" s="476"/>
      <c r="AT115" s="665"/>
    </row>
    <row r="116" spans="1:46" ht="29.25" customHeight="1">
      <c r="A116" s="600">
        <f>Ⅰ.保健活動体制!$C$2</f>
        <v>0</v>
      </c>
      <c r="B116" s="464">
        <v>91</v>
      </c>
      <c r="C116" s="465"/>
      <c r="D116" s="466"/>
      <c r="E116" s="476"/>
      <c r="F116" s="467"/>
      <c r="G116" s="468"/>
      <c r="H116" s="469"/>
      <c r="I116" s="469"/>
      <c r="J116" s="470"/>
      <c r="K116" s="471"/>
      <c r="L116" s="471"/>
      <c r="M116" s="471"/>
      <c r="N116" s="472"/>
      <c r="O116" s="468"/>
      <c r="P116" s="470"/>
      <c r="Q116" s="471"/>
      <c r="R116" s="471"/>
      <c r="S116" s="471"/>
      <c r="T116" s="472"/>
      <c r="U116" s="473"/>
      <c r="V116" s="474"/>
      <c r="W116" s="475"/>
      <c r="X116" s="473"/>
      <c r="Y116" s="474"/>
      <c r="Z116" s="475"/>
      <c r="AA116" s="468"/>
      <c r="AB116" s="466"/>
      <c r="AC116" s="466"/>
      <c r="AD116" s="468"/>
      <c r="AE116" s="651"/>
      <c r="AF116" s="654"/>
      <c r="AG116" s="475"/>
      <c r="AH116" s="468"/>
      <c r="AI116" s="475"/>
      <c r="AJ116" s="477"/>
      <c r="AK116" s="478"/>
      <c r="AL116" s="463">
        <f t="shared" si="1"/>
        <v>0</v>
      </c>
      <c r="AM116" s="466"/>
      <c r="AN116" s="479"/>
      <c r="AO116" s="466"/>
      <c r="AP116" s="476"/>
      <c r="AQ116" s="480"/>
      <c r="AR116" s="480"/>
      <c r="AS116" s="476"/>
      <c r="AT116" s="665"/>
    </row>
    <row r="117" spans="1:46" ht="29.25" customHeight="1">
      <c r="A117" s="600">
        <f>Ⅰ.保健活動体制!$C$2</f>
        <v>0</v>
      </c>
      <c r="B117" s="464">
        <v>92</v>
      </c>
      <c r="C117" s="465"/>
      <c r="D117" s="466"/>
      <c r="E117" s="476"/>
      <c r="F117" s="467"/>
      <c r="G117" s="468"/>
      <c r="H117" s="469"/>
      <c r="I117" s="469"/>
      <c r="J117" s="470"/>
      <c r="K117" s="471"/>
      <c r="L117" s="471"/>
      <c r="M117" s="471"/>
      <c r="N117" s="472"/>
      <c r="O117" s="468"/>
      <c r="P117" s="470"/>
      <c r="Q117" s="471"/>
      <c r="R117" s="471"/>
      <c r="S117" s="471"/>
      <c r="T117" s="472"/>
      <c r="U117" s="473"/>
      <c r="V117" s="474"/>
      <c r="W117" s="475"/>
      <c r="X117" s="473"/>
      <c r="Y117" s="474"/>
      <c r="Z117" s="475"/>
      <c r="AA117" s="468"/>
      <c r="AB117" s="466"/>
      <c r="AC117" s="466"/>
      <c r="AD117" s="468"/>
      <c r="AE117" s="651"/>
      <c r="AF117" s="654"/>
      <c r="AG117" s="475"/>
      <c r="AH117" s="468"/>
      <c r="AI117" s="475"/>
      <c r="AJ117" s="477"/>
      <c r="AK117" s="478"/>
      <c r="AL117" s="463">
        <f t="shared" si="1"/>
        <v>0</v>
      </c>
      <c r="AM117" s="466"/>
      <c r="AN117" s="479"/>
      <c r="AO117" s="466"/>
      <c r="AP117" s="476"/>
      <c r="AQ117" s="480"/>
      <c r="AR117" s="480"/>
      <c r="AS117" s="476"/>
      <c r="AT117" s="665"/>
    </row>
    <row r="118" spans="1:46" ht="29.25" customHeight="1">
      <c r="A118" s="600">
        <f>Ⅰ.保健活動体制!$C$2</f>
        <v>0</v>
      </c>
      <c r="B118" s="464">
        <v>93</v>
      </c>
      <c r="C118" s="465"/>
      <c r="D118" s="466"/>
      <c r="E118" s="476"/>
      <c r="F118" s="467"/>
      <c r="G118" s="468"/>
      <c r="H118" s="469"/>
      <c r="I118" s="469"/>
      <c r="J118" s="470"/>
      <c r="K118" s="471"/>
      <c r="L118" s="471"/>
      <c r="M118" s="471"/>
      <c r="N118" s="472"/>
      <c r="O118" s="468"/>
      <c r="P118" s="470"/>
      <c r="Q118" s="471"/>
      <c r="R118" s="471"/>
      <c r="S118" s="471"/>
      <c r="T118" s="472"/>
      <c r="U118" s="473"/>
      <c r="V118" s="474"/>
      <c r="W118" s="475"/>
      <c r="X118" s="473"/>
      <c r="Y118" s="474"/>
      <c r="Z118" s="475"/>
      <c r="AA118" s="468"/>
      <c r="AB118" s="466"/>
      <c r="AC118" s="466"/>
      <c r="AD118" s="468"/>
      <c r="AE118" s="651"/>
      <c r="AF118" s="654"/>
      <c r="AG118" s="475"/>
      <c r="AH118" s="468"/>
      <c r="AI118" s="475"/>
      <c r="AJ118" s="477"/>
      <c r="AK118" s="478"/>
      <c r="AL118" s="463">
        <f t="shared" si="1"/>
        <v>0</v>
      </c>
      <c r="AM118" s="466"/>
      <c r="AN118" s="479"/>
      <c r="AO118" s="466"/>
      <c r="AP118" s="476"/>
      <c r="AQ118" s="480"/>
      <c r="AR118" s="480"/>
      <c r="AS118" s="476"/>
      <c r="AT118" s="665"/>
    </row>
    <row r="119" spans="1:46" ht="29.25" customHeight="1">
      <c r="A119" s="600">
        <f>Ⅰ.保健活動体制!$C$2</f>
        <v>0</v>
      </c>
      <c r="B119" s="464">
        <v>94</v>
      </c>
      <c r="C119" s="465"/>
      <c r="D119" s="466"/>
      <c r="E119" s="476"/>
      <c r="F119" s="467"/>
      <c r="G119" s="468"/>
      <c r="H119" s="469"/>
      <c r="I119" s="469"/>
      <c r="J119" s="470"/>
      <c r="K119" s="471"/>
      <c r="L119" s="471"/>
      <c r="M119" s="471"/>
      <c r="N119" s="472"/>
      <c r="O119" s="468"/>
      <c r="P119" s="470"/>
      <c r="Q119" s="471"/>
      <c r="R119" s="471"/>
      <c r="S119" s="471"/>
      <c r="T119" s="472"/>
      <c r="U119" s="473"/>
      <c r="V119" s="474"/>
      <c r="W119" s="475"/>
      <c r="X119" s="473"/>
      <c r="Y119" s="474"/>
      <c r="Z119" s="475"/>
      <c r="AA119" s="468"/>
      <c r="AB119" s="466"/>
      <c r="AC119" s="466"/>
      <c r="AD119" s="468"/>
      <c r="AE119" s="651"/>
      <c r="AF119" s="654"/>
      <c r="AG119" s="475"/>
      <c r="AH119" s="468"/>
      <c r="AI119" s="475"/>
      <c r="AJ119" s="477"/>
      <c r="AK119" s="478"/>
      <c r="AL119" s="463">
        <f t="shared" si="1"/>
        <v>0</v>
      </c>
      <c r="AM119" s="466"/>
      <c r="AN119" s="479"/>
      <c r="AO119" s="466"/>
      <c r="AP119" s="476"/>
      <c r="AQ119" s="480"/>
      <c r="AR119" s="480"/>
      <c r="AS119" s="476"/>
      <c r="AT119" s="665"/>
    </row>
    <row r="120" spans="1:46" ht="29.25" customHeight="1">
      <c r="A120" s="600">
        <f>Ⅰ.保健活動体制!$C$2</f>
        <v>0</v>
      </c>
      <c r="B120" s="464">
        <v>95</v>
      </c>
      <c r="C120" s="465"/>
      <c r="D120" s="466"/>
      <c r="E120" s="476"/>
      <c r="F120" s="467"/>
      <c r="G120" s="468"/>
      <c r="H120" s="469"/>
      <c r="I120" s="469"/>
      <c r="J120" s="470"/>
      <c r="K120" s="471"/>
      <c r="L120" s="471"/>
      <c r="M120" s="471"/>
      <c r="N120" s="472"/>
      <c r="O120" s="468"/>
      <c r="P120" s="470"/>
      <c r="Q120" s="471"/>
      <c r="R120" s="471"/>
      <c r="S120" s="471"/>
      <c r="T120" s="472"/>
      <c r="U120" s="473"/>
      <c r="V120" s="474"/>
      <c r="W120" s="475"/>
      <c r="X120" s="473"/>
      <c r="Y120" s="474"/>
      <c r="Z120" s="475"/>
      <c r="AA120" s="468"/>
      <c r="AB120" s="466"/>
      <c r="AC120" s="466"/>
      <c r="AD120" s="468"/>
      <c r="AE120" s="651"/>
      <c r="AF120" s="654"/>
      <c r="AG120" s="475"/>
      <c r="AH120" s="468"/>
      <c r="AI120" s="475"/>
      <c r="AJ120" s="477"/>
      <c r="AK120" s="478"/>
      <c r="AL120" s="463">
        <f t="shared" si="1"/>
        <v>0</v>
      </c>
      <c r="AM120" s="466"/>
      <c r="AN120" s="479"/>
      <c r="AO120" s="466"/>
      <c r="AP120" s="476"/>
      <c r="AQ120" s="480"/>
      <c r="AR120" s="480"/>
      <c r="AS120" s="476"/>
      <c r="AT120" s="665"/>
    </row>
    <row r="121" spans="1:46" ht="29.25" customHeight="1">
      <c r="A121" s="600">
        <f>Ⅰ.保健活動体制!$C$2</f>
        <v>0</v>
      </c>
      <c r="B121" s="464">
        <v>96</v>
      </c>
      <c r="C121" s="465"/>
      <c r="D121" s="466"/>
      <c r="E121" s="476"/>
      <c r="F121" s="467"/>
      <c r="G121" s="468"/>
      <c r="H121" s="469"/>
      <c r="I121" s="469"/>
      <c r="J121" s="470"/>
      <c r="K121" s="471"/>
      <c r="L121" s="471"/>
      <c r="M121" s="471"/>
      <c r="N121" s="472"/>
      <c r="O121" s="468"/>
      <c r="P121" s="470"/>
      <c r="Q121" s="471"/>
      <c r="R121" s="471"/>
      <c r="S121" s="471"/>
      <c r="T121" s="472"/>
      <c r="U121" s="473"/>
      <c r="V121" s="474"/>
      <c r="W121" s="475"/>
      <c r="X121" s="473"/>
      <c r="Y121" s="474"/>
      <c r="Z121" s="475"/>
      <c r="AA121" s="468"/>
      <c r="AB121" s="466"/>
      <c r="AC121" s="466"/>
      <c r="AD121" s="468"/>
      <c r="AE121" s="651"/>
      <c r="AF121" s="654"/>
      <c r="AG121" s="475"/>
      <c r="AH121" s="468"/>
      <c r="AI121" s="475"/>
      <c r="AJ121" s="477"/>
      <c r="AK121" s="478"/>
      <c r="AL121" s="463">
        <f t="shared" si="1"/>
        <v>0</v>
      </c>
      <c r="AM121" s="466"/>
      <c r="AN121" s="479"/>
      <c r="AO121" s="466"/>
      <c r="AP121" s="476"/>
      <c r="AQ121" s="480"/>
      <c r="AR121" s="480"/>
      <c r="AS121" s="476"/>
      <c r="AT121" s="665"/>
    </row>
    <row r="122" spans="1:46" ht="29.25" customHeight="1">
      <c r="A122" s="600">
        <f>Ⅰ.保健活動体制!$C$2</f>
        <v>0</v>
      </c>
      <c r="B122" s="464">
        <v>97</v>
      </c>
      <c r="C122" s="465"/>
      <c r="D122" s="466"/>
      <c r="E122" s="476"/>
      <c r="F122" s="467"/>
      <c r="G122" s="468"/>
      <c r="H122" s="469"/>
      <c r="I122" s="469"/>
      <c r="J122" s="470"/>
      <c r="K122" s="471"/>
      <c r="L122" s="471"/>
      <c r="M122" s="471"/>
      <c r="N122" s="472"/>
      <c r="O122" s="468"/>
      <c r="P122" s="470"/>
      <c r="Q122" s="471"/>
      <c r="R122" s="471"/>
      <c r="S122" s="471"/>
      <c r="T122" s="472"/>
      <c r="U122" s="473"/>
      <c r="V122" s="474"/>
      <c r="W122" s="475"/>
      <c r="X122" s="473"/>
      <c r="Y122" s="474"/>
      <c r="Z122" s="475"/>
      <c r="AA122" s="468"/>
      <c r="AB122" s="466"/>
      <c r="AC122" s="466"/>
      <c r="AD122" s="468"/>
      <c r="AE122" s="651"/>
      <c r="AF122" s="654"/>
      <c r="AG122" s="475"/>
      <c r="AH122" s="468"/>
      <c r="AI122" s="475"/>
      <c r="AJ122" s="477"/>
      <c r="AK122" s="478"/>
      <c r="AL122" s="463">
        <f t="shared" si="1"/>
        <v>0</v>
      </c>
      <c r="AM122" s="466"/>
      <c r="AN122" s="479"/>
      <c r="AO122" s="466"/>
      <c r="AP122" s="476"/>
      <c r="AQ122" s="480"/>
      <c r="AR122" s="480"/>
      <c r="AS122" s="476"/>
      <c r="AT122" s="665"/>
    </row>
    <row r="123" spans="1:46" ht="29.25" customHeight="1">
      <c r="A123" s="600">
        <f>Ⅰ.保健活動体制!$C$2</f>
        <v>0</v>
      </c>
      <c r="B123" s="464">
        <v>98</v>
      </c>
      <c r="C123" s="465"/>
      <c r="D123" s="466"/>
      <c r="E123" s="476"/>
      <c r="F123" s="467"/>
      <c r="G123" s="468"/>
      <c r="H123" s="469"/>
      <c r="I123" s="469"/>
      <c r="J123" s="470"/>
      <c r="K123" s="471"/>
      <c r="L123" s="471"/>
      <c r="M123" s="471"/>
      <c r="N123" s="472"/>
      <c r="O123" s="468"/>
      <c r="P123" s="470"/>
      <c r="Q123" s="471"/>
      <c r="R123" s="471"/>
      <c r="S123" s="471"/>
      <c r="T123" s="472"/>
      <c r="U123" s="473"/>
      <c r="V123" s="474"/>
      <c r="W123" s="475"/>
      <c r="X123" s="473"/>
      <c r="Y123" s="474"/>
      <c r="Z123" s="475"/>
      <c r="AA123" s="468"/>
      <c r="AB123" s="466"/>
      <c r="AC123" s="466"/>
      <c r="AD123" s="468"/>
      <c r="AE123" s="651"/>
      <c r="AF123" s="654"/>
      <c r="AG123" s="475"/>
      <c r="AH123" s="468"/>
      <c r="AI123" s="475"/>
      <c r="AJ123" s="477"/>
      <c r="AK123" s="478"/>
      <c r="AL123" s="463">
        <f t="shared" si="1"/>
        <v>0</v>
      </c>
      <c r="AM123" s="466"/>
      <c r="AN123" s="479"/>
      <c r="AO123" s="466"/>
      <c r="AP123" s="476"/>
      <c r="AQ123" s="480"/>
      <c r="AR123" s="480"/>
      <c r="AS123" s="476"/>
      <c r="AT123" s="665"/>
    </row>
    <row r="124" spans="1:46" ht="29.25" customHeight="1">
      <c r="A124" s="600">
        <f>Ⅰ.保健活動体制!$C$2</f>
        <v>0</v>
      </c>
      <c r="B124" s="464">
        <v>99</v>
      </c>
      <c r="C124" s="465"/>
      <c r="D124" s="466"/>
      <c r="E124" s="476"/>
      <c r="F124" s="467"/>
      <c r="G124" s="468"/>
      <c r="H124" s="469"/>
      <c r="I124" s="469"/>
      <c r="J124" s="470"/>
      <c r="K124" s="471"/>
      <c r="L124" s="471"/>
      <c r="M124" s="471"/>
      <c r="N124" s="472"/>
      <c r="O124" s="468"/>
      <c r="P124" s="470"/>
      <c r="Q124" s="471"/>
      <c r="R124" s="471"/>
      <c r="S124" s="471"/>
      <c r="T124" s="472"/>
      <c r="U124" s="473"/>
      <c r="V124" s="474"/>
      <c r="W124" s="475"/>
      <c r="X124" s="473"/>
      <c r="Y124" s="474"/>
      <c r="Z124" s="475"/>
      <c r="AA124" s="468"/>
      <c r="AB124" s="466"/>
      <c r="AC124" s="466"/>
      <c r="AD124" s="468"/>
      <c r="AE124" s="651"/>
      <c r="AF124" s="654"/>
      <c r="AG124" s="475"/>
      <c r="AH124" s="468"/>
      <c r="AI124" s="475"/>
      <c r="AJ124" s="477"/>
      <c r="AK124" s="478"/>
      <c r="AL124" s="463">
        <f t="shared" si="1"/>
        <v>0</v>
      </c>
      <c r="AM124" s="466"/>
      <c r="AN124" s="479"/>
      <c r="AO124" s="466"/>
      <c r="AP124" s="476"/>
      <c r="AQ124" s="480"/>
      <c r="AR124" s="480"/>
      <c r="AS124" s="476"/>
      <c r="AT124" s="665"/>
    </row>
    <row r="125" spans="1:46" ht="29.25" customHeight="1">
      <c r="A125" s="600">
        <f>Ⅰ.保健活動体制!$C$2</f>
        <v>0</v>
      </c>
      <c r="B125" s="482">
        <v>100</v>
      </c>
      <c r="C125" s="483"/>
      <c r="D125" s="476"/>
      <c r="E125" s="641"/>
      <c r="F125" s="479"/>
      <c r="G125" s="484"/>
      <c r="H125" s="480"/>
      <c r="I125" s="480"/>
      <c r="J125" s="485"/>
      <c r="K125" s="486"/>
      <c r="L125" s="486"/>
      <c r="M125" s="486"/>
      <c r="N125" s="487"/>
      <c r="O125" s="484"/>
      <c r="P125" s="485"/>
      <c r="Q125" s="486"/>
      <c r="R125" s="486"/>
      <c r="S125" s="486"/>
      <c r="T125" s="487"/>
      <c r="U125" s="488"/>
      <c r="V125" s="489"/>
      <c r="W125" s="490"/>
      <c r="X125" s="488"/>
      <c r="Y125" s="489"/>
      <c r="Z125" s="490"/>
      <c r="AA125" s="484"/>
      <c r="AB125" s="476"/>
      <c r="AC125" s="476"/>
      <c r="AD125" s="484"/>
      <c r="AE125" s="652"/>
      <c r="AF125" s="655"/>
      <c r="AG125" s="490"/>
      <c r="AH125" s="484"/>
      <c r="AI125" s="490"/>
      <c r="AJ125" s="491"/>
      <c r="AK125" s="492"/>
      <c r="AL125" s="463">
        <f t="shared" si="1"/>
        <v>0</v>
      </c>
      <c r="AM125" s="466"/>
      <c r="AN125" s="479"/>
      <c r="AO125" s="476"/>
      <c r="AP125" s="476"/>
      <c r="AQ125" s="480"/>
      <c r="AR125" s="480"/>
      <c r="AS125" s="476"/>
      <c r="AT125" s="665"/>
    </row>
    <row r="126" spans="1:46" s="398" customFormat="1" ht="5.25" hidden="1" customHeight="1">
      <c r="A126" s="399"/>
      <c r="B126" s="677"/>
      <c r="C126" s="678"/>
      <c r="D126" s="497"/>
      <c r="E126" s="497"/>
      <c r="F126" s="679"/>
      <c r="G126" s="680"/>
      <c r="H126" s="681"/>
      <c r="I126" s="682"/>
      <c r="J126" s="681"/>
      <c r="K126" s="683"/>
      <c r="L126" s="683"/>
      <c r="M126" s="683"/>
      <c r="N126" s="683"/>
      <c r="O126" s="497"/>
      <c r="P126" s="683"/>
      <c r="Q126" s="683"/>
      <c r="R126" s="683"/>
      <c r="S126" s="683"/>
      <c r="T126" s="682"/>
      <c r="U126" s="684"/>
      <c r="V126" s="683"/>
      <c r="W126" s="499"/>
      <c r="X126" s="684"/>
      <c r="Y126" s="683"/>
      <c r="Z126" s="499"/>
      <c r="AA126" s="497"/>
      <c r="AB126" s="685"/>
      <c r="AC126" s="685"/>
      <c r="AD126" s="497"/>
      <c r="AE126" s="497"/>
      <c r="AF126" s="683"/>
      <c r="AG126" s="497"/>
      <c r="AH126" s="497"/>
      <c r="AI126" s="686"/>
      <c r="AJ126" s="687"/>
      <c r="AK126" s="688"/>
      <c r="AL126" s="494"/>
      <c r="AM126" s="495"/>
      <c r="AN126" s="496"/>
      <c r="AO126" s="497"/>
      <c r="AP126" s="497"/>
      <c r="AQ126" s="498"/>
      <c r="AR126" s="498"/>
      <c r="AS126" s="499"/>
      <c r="AT126" s="493"/>
    </row>
    <row r="127" spans="1:46" s="507" customFormat="1" ht="47.25" hidden="1" customHeight="1" thickBot="1">
      <c r="B127" s="500" t="s">
        <v>100</v>
      </c>
      <c r="C127" s="501" t="s">
        <v>96</v>
      </c>
      <c r="D127" s="801" t="s">
        <v>398</v>
      </c>
      <c r="E127" s="802"/>
      <c r="F127" s="818" t="s">
        <v>105</v>
      </c>
      <c r="G127" s="819"/>
      <c r="H127" s="818" t="s">
        <v>106</v>
      </c>
      <c r="I127" s="819"/>
      <c r="J127" s="914" t="s">
        <v>611</v>
      </c>
      <c r="K127" s="915"/>
      <c r="L127" s="915"/>
      <c r="M127" s="915"/>
      <c r="N127" s="916"/>
      <c r="O127" s="503"/>
      <c r="P127" s="817" t="s">
        <v>6</v>
      </c>
      <c r="Q127" s="817"/>
      <c r="R127" s="817"/>
      <c r="S127" s="817"/>
      <c r="T127" s="802"/>
      <c r="U127" s="801" t="s">
        <v>91</v>
      </c>
      <c r="V127" s="817"/>
      <c r="W127" s="802"/>
      <c r="X127" s="801" t="s">
        <v>7</v>
      </c>
      <c r="Y127" s="817"/>
      <c r="Z127" s="802"/>
      <c r="AA127" s="502" t="s">
        <v>8</v>
      </c>
      <c r="AB127" s="504" t="s">
        <v>60</v>
      </c>
      <c r="AC127" s="504" t="s">
        <v>9</v>
      </c>
      <c r="AD127" s="638" t="s">
        <v>10</v>
      </c>
      <c r="AE127" s="817" t="s">
        <v>1</v>
      </c>
      <c r="AF127" s="817"/>
      <c r="AG127" s="817"/>
      <c r="AH127" s="877" t="s">
        <v>11</v>
      </c>
      <c r="AI127" s="878"/>
      <c r="AJ127" s="921" t="s">
        <v>214</v>
      </c>
      <c r="AK127" s="878"/>
      <c r="AL127" s="903" t="s">
        <v>615</v>
      </c>
      <c r="AM127" s="904"/>
      <c r="AN127" s="904"/>
      <c r="AO127" s="904"/>
      <c r="AP127" s="904"/>
      <c r="AQ127" s="900">
        <f>SUM($AL$26:$AL$125)</f>
        <v>0</v>
      </c>
      <c r="AR127" s="900"/>
      <c r="AS127" s="505" t="s">
        <v>115</v>
      </c>
      <c r="AT127" s="506"/>
    </row>
    <row r="128" spans="1:46" s="520" customFormat="1" ht="39" hidden="1" customHeight="1" thickBot="1">
      <c r="B128" s="508"/>
      <c r="C128" s="509">
        <f>COUNTA(D26:D125)</f>
        <v>0</v>
      </c>
      <c r="D128" s="510" t="s">
        <v>399</v>
      </c>
      <c r="E128" s="511">
        <f>COUNTIF($E$26:$E$125,1)</f>
        <v>0</v>
      </c>
      <c r="F128" s="512" t="s">
        <v>92</v>
      </c>
      <c r="G128" s="511">
        <f>COUNTIF($H$26:$H$125,1)</f>
        <v>0</v>
      </c>
      <c r="H128" s="512" t="s">
        <v>97</v>
      </c>
      <c r="I128" s="511">
        <f>COUNTIF($I$26:$I$125,1)</f>
        <v>0</v>
      </c>
      <c r="J128" s="912" t="s">
        <v>13</v>
      </c>
      <c r="K128" s="910" t="s">
        <v>14</v>
      </c>
      <c r="L128" s="910" t="s">
        <v>15</v>
      </c>
      <c r="M128" s="910" t="s">
        <v>16</v>
      </c>
      <c r="N128" s="919" t="s">
        <v>17</v>
      </c>
      <c r="O128" s="503"/>
      <c r="P128" s="912" t="s">
        <v>18</v>
      </c>
      <c r="Q128" s="910" t="s">
        <v>19</v>
      </c>
      <c r="R128" s="910" t="s">
        <v>20</v>
      </c>
      <c r="S128" s="910" t="s">
        <v>21</v>
      </c>
      <c r="T128" s="917" t="s">
        <v>22</v>
      </c>
      <c r="U128" s="883" t="s">
        <v>618</v>
      </c>
      <c r="V128" s="884"/>
      <c r="W128" s="513">
        <f>COUNTA(U26:U125)-COUNTIF(U26:U125,0)</f>
        <v>0</v>
      </c>
      <c r="X128" s="883" t="s">
        <v>619</v>
      </c>
      <c r="Y128" s="884"/>
      <c r="Z128" s="513">
        <f>COUNTA(X26:X125)-COUNTIF(X26:X125,0)</f>
        <v>0</v>
      </c>
      <c r="AA128" s="514" t="s">
        <v>104</v>
      </c>
      <c r="AB128" s="514" t="s">
        <v>104</v>
      </c>
      <c r="AC128" s="515" t="s">
        <v>104</v>
      </c>
      <c r="AD128" s="675" t="s">
        <v>104</v>
      </c>
      <c r="AE128" s="885" t="s">
        <v>109</v>
      </c>
      <c r="AF128" s="886"/>
      <c r="AG128" s="516">
        <f>COUNTA(AE26:AE125)-COUNTIF(AE26:AE125,0)</f>
        <v>0</v>
      </c>
      <c r="AH128" s="664" t="s">
        <v>112</v>
      </c>
      <c r="AI128" s="517">
        <f>COUNTA(AH26:AH125)-COUNTIF(AH26:AH125,0)</f>
        <v>0</v>
      </c>
      <c r="AJ128" s="518" t="s">
        <v>104</v>
      </c>
      <c r="AK128" s="511">
        <f>COUNTIF(AJ26:AJ125,1)</f>
        <v>0</v>
      </c>
      <c r="AL128" s="908" t="s">
        <v>616</v>
      </c>
      <c r="AM128" s="909"/>
      <c r="AN128" s="909"/>
      <c r="AO128" s="909"/>
      <c r="AP128" s="909"/>
      <c r="AQ128" s="901">
        <f>COUNTIF($AL$26:$AL$125,"&gt;0")</f>
        <v>0</v>
      </c>
      <c r="AR128" s="901"/>
      <c r="AS128" s="519" t="s">
        <v>0</v>
      </c>
      <c r="AT128" s="506"/>
    </row>
    <row r="129" spans="1:46" s="506" customFormat="1" ht="48.75" hidden="1" customHeight="1" thickBot="1">
      <c r="B129" s="521"/>
      <c r="C129" s="522" t="s">
        <v>0</v>
      </c>
      <c r="D129" s="523" t="s">
        <v>400</v>
      </c>
      <c r="E129" s="524">
        <f>COUNTIF($E$26:$E$125,2)</f>
        <v>0</v>
      </c>
      <c r="F129" s="525" t="s">
        <v>93</v>
      </c>
      <c r="G129" s="526">
        <f>COUNTIF($H$26:$H$125,2)</f>
        <v>0</v>
      </c>
      <c r="H129" s="527" t="s">
        <v>98</v>
      </c>
      <c r="I129" s="526">
        <f>COUNTIF($I$26:$I$125,2)</f>
        <v>0</v>
      </c>
      <c r="J129" s="913"/>
      <c r="K129" s="911"/>
      <c r="L129" s="911"/>
      <c r="M129" s="911"/>
      <c r="N129" s="920"/>
      <c r="O129" s="503"/>
      <c r="P129" s="913"/>
      <c r="Q129" s="911"/>
      <c r="R129" s="911"/>
      <c r="S129" s="911"/>
      <c r="T129" s="918"/>
      <c r="U129" s="528" t="s">
        <v>101</v>
      </c>
      <c r="V129" s="529">
        <f>COUNTIF($V$26:$V$125,1)</f>
        <v>0</v>
      </c>
      <c r="W129" s="530" t="s">
        <v>0</v>
      </c>
      <c r="X129" s="528" t="s">
        <v>101</v>
      </c>
      <c r="Y129" s="529">
        <f>COUNTIF($Y$26:$Y$125,1)</f>
        <v>0</v>
      </c>
      <c r="Z129" s="530" t="s">
        <v>0</v>
      </c>
      <c r="AA129" s="531">
        <f>COUNTA($AA$26:$AA$125)-COUNTIF($AA$26:$AA$125,0)</f>
        <v>0</v>
      </c>
      <c r="AB129" s="531">
        <f>COUNTA(AB26:AB125)-COUNTIF(AB26:AB125,0)</f>
        <v>0</v>
      </c>
      <c r="AC129" s="531">
        <f>COUNTA(AC26:AC125)-COUNTIF(AC26:AC125,0)</f>
        <v>0</v>
      </c>
      <c r="AD129" s="505">
        <f>COUNTA(AD26:AD125)-COUNTIF(AD26:AD125,0)</f>
        <v>0</v>
      </c>
      <c r="AE129" s="532" t="s">
        <v>108</v>
      </c>
      <c r="AF129" s="896" t="str">
        <f>IFERROR(AG128/$C$128*100,"-")</f>
        <v>-</v>
      </c>
      <c r="AG129" s="897"/>
      <c r="AH129" s="533" t="s">
        <v>108</v>
      </c>
      <c r="AI129" s="534" t="str">
        <f>IFERROR(AI128/$C$128*100,"-")</f>
        <v>-</v>
      </c>
      <c r="AJ129" s="656" t="s">
        <v>170</v>
      </c>
      <c r="AK129" s="535" t="str">
        <f>IFERROR(AK128/J131*100,"-")</f>
        <v>-</v>
      </c>
      <c r="AL129" s="908" t="s">
        <v>641</v>
      </c>
      <c r="AM129" s="909"/>
      <c r="AN129" s="909"/>
      <c r="AO129" s="909"/>
      <c r="AP129" s="909"/>
      <c r="AR129" s="709" t="str">
        <f>IFERROR(AQ128/C128*100,"-")</f>
        <v>-</v>
      </c>
      <c r="AS129" s="519" t="s">
        <v>61</v>
      </c>
    </row>
    <row r="130" spans="1:46" s="506" customFormat="1" ht="39" hidden="1" customHeight="1" thickBot="1">
      <c r="B130" s="521"/>
      <c r="C130" s="537"/>
      <c r="E130" s="538"/>
      <c r="F130" s="539" t="s">
        <v>94</v>
      </c>
      <c r="G130" s="526">
        <f>COUNTIF($H$26:$H$125,3)</f>
        <v>0</v>
      </c>
      <c r="H130" s="540" t="s">
        <v>99</v>
      </c>
      <c r="I130" s="541">
        <f>COUNTIF($I$26:$I$125,3)</f>
        <v>0</v>
      </c>
      <c r="J130" s="642" t="s">
        <v>107</v>
      </c>
      <c r="K130" s="643" t="s">
        <v>107</v>
      </c>
      <c r="L130" s="643" t="s">
        <v>107</v>
      </c>
      <c r="M130" s="643" t="s">
        <v>107</v>
      </c>
      <c r="N130" s="644" t="s">
        <v>107</v>
      </c>
      <c r="O130" s="645"/>
      <c r="P130" s="642" t="s">
        <v>107</v>
      </c>
      <c r="Q130" s="643" t="s">
        <v>107</v>
      </c>
      <c r="R130" s="643" t="s">
        <v>107</v>
      </c>
      <c r="S130" s="643" t="s">
        <v>107</v>
      </c>
      <c r="T130" s="644" t="s">
        <v>107</v>
      </c>
      <c r="U130" s="546" t="s">
        <v>102</v>
      </c>
      <c r="V130" s="547">
        <f>COUNTIF($V$26:$V$125,2)</f>
        <v>0</v>
      </c>
      <c r="W130" s="519" t="s">
        <v>0</v>
      </c>
      <c r="X130" s="546" t="s">
        <v>102</v>
      </c>
      <c r="Y130" s="547">
        <f>COUNTIF($Y$26:$Y$125,2)</f>
        <v>0</v>
      </c>
      <c r="Z130" s="519" t="s">
        <v>0</v>
      </c>
      <c r="AA130" s="548" t="s">
        <v>108</v>
      </c>
      <c r="AB130" s="548" t="s">
        <v>108</v>
      </c>
      <c r="AC130" s="548" t="s">
        <v>108</v>
      </c>
      <c r="AD130" s="560" t="s">
        <v>108</v>
      </c>
      <c r="AE130" s="887" t="s">
        <v>111</v>
      </c>
      <c r="AF130" s="888"/>
      <c r="AG130" s="519">
        <f>COUNTIF($AF$26:$AF$125,"&gt;1")</f>
        <v>0</v>
      </c>
      <c r="AI130" s="549"/>
      <c r="AJ130" s="550"/>
      <c r="AK130" s="551"/>
      <c r="AL130" s="898" t="s">
        <v>617</v>
      </c>
      <c r="AM130" s="899"/>
      <c r="AN130" s="899"/>
      <c r="AO130" s="899"/>
      <c r="AP130" s="899"/>
      <c r="AQ130" s="902" t="str">
        <f>IFERROR(AQ127/AQ128,"-")</f>
        <v>-</v>
      </c>
      <c r="AR130" s="902"/>
      <c r="AS130" s="536" t="s">
        <v>115</v>
      </c>
    </row>
    <row r="131" spans="1:46" s="506" customFormat="1" ht="39" hidden="1" customHeight="1" thickBot="1">
      <c r="B131" s="521"/>
      <c r="C131" s="537"/>
      <c r="E131" s="556"/>
      <c r="F131" s="540" t="s">
        <v>95</v>
      </c>
      <c r="G131" s="541">
        <f>COUNTIF($H$26:$H$125,4)</f>
        <v>0</v>
      </c>
      <c r="I131" s="557"/>
      <c r="J131" s="671">
        <f>COUNTIF(J26:J125,1)</f>
        <v>0</v>
      </c>
      <c r="K131" s="672">
        <f>COUNTIF(K26:K125,1)</f>
        <v>0</v>
      </c>
      <c r="L131" s="672">
        <f>COUNTIF(L26:L125,1)</f>
        <v>0</v>
      </c>
      <c r="M131" s="672">
        <f>COUNTIF(M26:M125,1)</f>
        <v>0</v>
      </c>
      <c r="N131" s="673">
        <f>COUNTIF(N26:N125,1)</f>
        <v>0</v>
      </c>
      <c r="O131" s="674"/>
      <c r="P131" s="671">
        <f>COUNTIF(P26:P125,1)</f>
        <v>0</v>
      </c>
      <c r="Q131" s="672">
        <f>COUNTIF(Q26:Q125,1)</f>
        <v>0</v>
      </c>
      <c r="R131" s="672">
        <f>COUNTIF(R26:R125,1)</f>
        <v>0</v>
      </c>
      <c r="S131" s="672">
        <f>COUNTIF(S26:S125,1)</f>
        <v>0</v>
      </c>
      <c r="T131" s="673">
        <f>COUNTIF(T26:T125,1)</f>
        <v>0</v>
      </c>
      <c r="U131" s="558" t="s">
        <v>103</v>
      </c>
      <c r="V131" s="559">
        <f>COUNTIF($V$26:$V$125,0)</f>
        <v>0</v>
      </c>
      <c r="W131" s="560" t="s">
        <v>0</v>
      </c>
      <c r="X131" s="558" t="s">
        <v>103</v>
      </c>
      <c r="Y131" s="559">
        <f>COUNTIF($Y$26:$Y$125,0)</f>
        <v>0</v>
      </c>
      <c r="Z131" s="560" t="s">
        <v>0</v>
      </c>
      <c r="AA131" s="561" t="str">
        <f>IFERROR(AA129/$C$128*100,"-")</f>
        <v>-</v>
      </c>
      <c r="AB131" s="561" t="str">
        <f>IFERROR(AB129/$C$128*100,"-")</f>
        <v>-</v>
      </c>
      <c r="AC131" s="561" t="str">
        <f>IFERROR(AC129/$C$128*100,"-")</f>
        <v>-</v>
      </c>
      <c r="AD131" s="676" t="str">
        <f>IFERROR(AD129/$C$128*100,"-")</f>
        <v>-</v>
      </c>
      <c r="AE131" s="562" t="s">
        <v>110</v>
      </c>
      <c r="AF131" s="892" t="str">
        <f>IFERROR(AG130/$C$128*100,"-")</f>
        <v>-</v>
      </c>
      <c r="AG131" s="893"/>
      <c r="AK131" s="550"/>
      <c r="AL131" s="875" t="s">
        <v>165</v>
      </c>
      <c r="AM131" s="876"/>
      <c r="AN131" s="876"/>
      <c r="AO131" s="876"/>
      <c r="AP131" s="876"/>
      <c r="AQ131" s="552">
        <f>COUNTIF(AQ26:AQ125,1)</f>
        <v>0</v>
      </c>
      <c r="AR131" s="553" t="s">
        <v>0</v>
      </c>
      <c r="AS131" s="554" t="str">
        <f>IFERROR(AQ131/C128*100,"-")</f>
        <v>-</v>
      </c>
      <c r="AT131" s="555" t="s">
        <v>217</v>
      </c>
    </row>
    <row r="132" spans="1:46" s="506" customFormat="1" ht="48.75" hidden="1" customHeight="1" thickBot="1">
      <c r="B132" s="521"/>
      <c r="C132" s="537"/>
      <c r="D132" s="537"/>
      <c r="E132" s="537"/>
      <c r="F132" s="537"/>
      <c r="G132" s="507"/>
      <c r="H132" s="537"/>
      <c r="I132" s="557"/>
      <c r="J132" s="542" t="s">
        <v>108</v>
      </c>
      <c r="K132" s="543" t="s">
        <v>108</v>
      </c>
      <c r="L132" s="543" t="s">
        <v>108</v>
      </c>
      <c r="M132" s="543" t="s">
        <v>108</v>
      </c>
      <c r="N132" s="544" t="s">
        <v>108</v>
      </c>
      <c r="O132" s="545"/>
      <c r="P132" s="542" t="s">
        <v>108</v>
      </c>
      <c r="Q132" s="543" t="s">
        <v>108</v>
      </c>
      <c r="R132" s="543" t="s">
        <v>108</v>
      </c>
      <c r="S132" s="543" t="s">
        <v>108</v>
      </c>
      <c r="T132" s="544" t="s">
        <v>108</v>
      </c>
      <c r="U132" s="552" t="s">
        <v>114</v>
      </c>
      <c r="V132" s="890" t="str">
        <f>IFERROR(W128/$C$128*100,"-")</f>
        <v>-</v>
      </c>
      <c r="W132" s="891"/>
      <c r="X132" s="552" t="s">
        <v>114</v>
      </c>
      <c r="Y132" s="894" t="str">
        <f>IFERROR(Z128/$C$128*100,"-")</f>
        <v>-</v>
      </c>
      <c r="Z132" s="895"/>
      <c r="AL132" s="875" t="s">
        <v>363</v>
      </c>
      <c r="AM132" s="876"/>
      <c r="AN132" s="876"/>
      <c r="AO132" s="876"/>
      <c r="AP132" s="876"/>
      <c r="AQ132" s="552">
        <f>COUNTIF(AR26:AR125,1)</f>
        <v>0</v>
      </c>
      <c r="AR132" s="563" t="s">
        <v>0</v>
      </c>
      <c r="AS132" s="554" t="str">
        <f>IFERROR(AQ132/C128*100,"-")</f>
        <v>-</v>
      </c>
      <c r="AT132" s="555" t="s">
        <v>217</v>
      </c>
    </row>
    <row r="133" spans="1:46" s="506" customFormat="1" ht="45" hidden="1" customHeight="1" thickBot="1">
      <c r="B133" s="521"/>
      <c r="C133" s="507"/>
      <c r="D133" s="507"/>
      <c r="E133" s="507"/>
      <c r="F133" s="507"/>
      <c r="G133" s="537"/>
      <c r="H133" s="537"/>
      <c r="I133" s="557"/>
      <c r="J133" s="657" t="str">
        <f>IFERROR(J131/$C$128*100,"-")</f>
        <v>-</v>
      </c>
      <c r="K133" s="658" t="str">
        <f>IFERROR(K131/$C$128*100,"-")</f>
        <v>-</v>
      </c>
      <c r="L133" s="658" t="str">
        <f>IFERROR(L131/$C$128*100,"-")</f>
        <v>-</v>
      </c>
      <c r="M133" s="658" t="str">
        <f>IFERROR(M131/$C$128*100,"-")</f>
        <v>-</v>
      </c>
      <c r="N133" s="659" t="str">
        <f>IFERROR(N131/$C$128*100,"-")</f>
        <v>-</v>
      </c>
      <c r="O133" s="660"/>
      <c r="P133" s="661" t="str">
        <f>IFERROR(P131/$C$128*100,"-")</f>
        <v>-</v>
      </c>
      <c r="Q133" s="662" t="str">
        <f>IFERROR(Q131/$C$128*100,"-")</f>
        <v>-</v>
      </c>
      <c r="R133" s="662" t="str">
        <f>IFERROR(R131/$C$128*100,"-")</f>
        <v>-</v>
      </c>
      <c r="S133" s="662" t="str">
        <f>IFERROR(S131/$C$128*100,"-")</f>
        <v>-</v>
      </c>
      <c r="T133" s="663" t="str">
        <f>IFERROR(T131/$C$128*100,"-")</f>
        <v>-</v>
      </c>
      <c r="U133" s="881" t="s">
        <v>132</v>
      </c>
      <c r="V133" s="882"/>
      <c r="W133" s="646" t="s">
        <v>121</v>
      </c>
      <c r="X133" s="565">
        <f>COUNTA($AO$26:$AO$125)-COUNTIF($AO$26:$AO$125,0)</f>
        <v>0</v>
      </c>
      <c r="Y133" s="647" t="s">
        <v>127</v>
      </c>
      <c r="Z133" s="566" t="s">
        <v>128</v>
      </c>
      <c r="AA133" s="566" t="s">
        <v>129</v>
      </c>
      <c r="AB133" s="567" t="s">
        <v>130</v>
      </c>
      <c r="AC133" s="889" t="s">
        <v>131</v>
      </c>
      <c r="AD133" s="880"/>
      <c r="AE133" s="568" t="s">
        <v>155</v>
      </c>
      <c r="AF133" s="568" t="s">
        <v>156</v>
      </c>
      <c r="AG133" s="568" t="s">
        <v>126</v>
      </c>
      <c r="AH133" s="568" t="s">
        <v>157</v>
      </c>
      <c r="AI133" s="568" t="s">
        <v>124</v>
      </c>
      <c r="AJ133" s="568" t="s">
        <v>160</v>
      </c>
      <c r="AK133" s="569" t="s">
        <v>161</v>
      </c>
      <c r="AL133" s="875" t="s">
        <v>335</v>
      </c>
      <c r="AM133" s="876"/>
      <c r="AN133" s="876"/>
      <c r="AO133" s="876"/>
      <c r="AP133" s="876"/>
      <c r="AQ133" s="552">
        <f>COUNTIFS(J26:J125,1,AR26:AR125,1)</f>
        <v>0</v>
      </c>
      <c r="AR133" s="563" t="s">
        <v>0</v>
      </c>
      <c r="AS133" s="564" t="str">
        <f>IFERROR(AQ133/J131*100,"-")</f>
        <v>-</v>
      </c>
      <c r="AT133" s="555" t="s">
        <v>162</v>
      </c>
    </row>
    <row r="134" spans="1:46" s="506" customFormat="1" ht="35.25" hidden="1" customHeight="1" thickBot="1">
      <c r="B134" s="520"/>
      <c r="C134" s="537"/>
      <c r="D134" s="537"/>
      <c r="E134" s="537"/>
      <c r="F134" s="537"/>
      <c r="U134" s="570"/>
      <c r="V134" s="559"/>
      <c r="W134" s="559"/>
      <c r="X134" s="571"/>
      <c r="Y134" s="572" t="s">
        <v>120</v>
      </c>
      <c r="Z134" s="573">
        <f>COUNTIF($AO$26:$AO$125,3)</f>
        <v>0</v>
      </c>
      <c r="AA134" s="573">
        <f>COUNTIF($AO$26:$AO$125,2)</f>
        <v>0</v>
      </c>
      <c r="AB134" s="574">
        <f>COUNTIF($AO$26:$AO$125,1)</f>
        <v>0</v>
      </c>
      <c r="AC134" s="575" t="s">
        <v>133</v>
      </c>
      <c r="AD134" s="576">
        <f>COUNTA($AN$26:$AN$125)-COUNTIF($AN$26:$AN$125,0)</f>
        <v>0</v>
      </c>
      <c r="AE134" s="576">
        <f>COUNTIF($AN$26:$AN$125,11)</f>
        <v>0</v>
      </c>
      <c r="AF134" s="576">
        <f>COUNTIF($AN$26:$AN$125,12)</f>
        <v>0</v>
      </c>
      <c r="AG134" s="576">
        <f>COUNTIF($AN$26:$AN$125,1)</f>
        <v>0</v>
      </c>
      <c r="AH134" s="577">
        <f>COUNTIF($AN$26:$AN$125,2)</f>
        <v>0</v>
      </c>
      <c r="AI134" s="576">
        <f>COUNTIF($AN$26:$AN$125,3)</f>
        <v>0</v>
      </c>
      <c r="AJ134" s="577">
        <f>COUNTIF($AN$26:$AN$125,4)</f>
        <v>0</v>
      </c>
      <c r="AK134" s="578">
        <f>COUNTIF($AN$26:$AN$125,5)</f>
        <v>0</v>
      </c>
      <c r="AL134" s="905" t="s">
        <v>282</v>
      </c>
      <c r="AM134" s="906"/>
      <c r="AN134" s="906"/>
      <c r="AO134" s="906"/>
      <c r="AP134" s="906"/>
      <c r="AQ134" s="906"/>
      <c r="AR134" s="906"/>
      <c r="AS134" s="906"/>
      <c r="AT134" s="907"/>
    </row>
    <row r="135" spans="1:46" s="506" customFormat="1" ht="27" hidden="1" customHeight="1">
      <c r="B135" s="520"/>
      <c r="C135" s="537"/>
      <c r="D135" s="537"/>
      <c r="E135" s="537"/>
      <c r="F135" s="537"/>
      <c r="U135" s="879" t="s">
        <v>164</v>
      </c>
      <c r="V135" s="880"/>
      <c r="W135" s="568">
        <v>6</v>
      </c>
      <c r="X135" s="568">
        <v>5</v>
      </c>
      <c r="Y135" s="568">
        <v>4</v>
      </c>
      <c r="Z135" s="568">
        <v>3</v>
      </c>
      <c r="AA135" s="568">
        <v>2</v>
      </c>
      <c r="AB135" s="583">
        <v>1</v>
      </c>
      <c r="AC135" s="582" t="s">
        <v>191</v>
      </c>
      <c r="AD135" s="584"/>
      <c r="AL135" s="579" t="s">
        <v>580</v>
      </c>
      <c r="AM135" s="580"/>
      <c r="AN135" s="581">
        <v>1</v>
      </c>
      <c r="AO135" s="581">
        <v>2</v>
      </c>
      <c r="AP135" s="581">
        <v>3</v>
      </c>
      <c r="AQ135" s="581">
        <v>4</v>
      </c>
      <c r="AR135" s="582">
        <v>5</v>
      </c>
    </row>
    <row r="136" spans="1:46" s="506" customFormat="1" ht="23.25" hidden="1" customHeight="1" thickBot="1">
      <c r="B136" s="520"/>
      <c r="C136" s="537"/>
      <c r="D136" s="537"/>
      <c r="E136" s="537"/>
      <c r="F136" s="537"/>
      <c r="U136" s="585" t="s">
        <v>138</v>
      </c>
      <c r="V136" s="586"/>
      <c r="W136" s="576">
        <f>COUNTIF($AP$26:$AP$125,6)</f>
        <v>0</v>
      </c>
      <c r="X136" s="576">
        <f>COUNTIF($AP$26:$AP$125,5)</f>
        <v>0</v>
      </c>
      <c r="Y136" s="576">
        <f>COUNTIF($AP$26:$AP$125,4)</f>
        <v>0</v>
      </c>
      <c r="Z136" s="576">
        <f>COUNTIF($AP$26:$AP$125,3)</f>
        <v>0</v>
      </c>
      <c r="AA136" s="576">
        <f>COUNTIF($AP$26:$AP$125,2)</f>
        <v>0</v>
      </c>
      <c r="AB136" s="576">
        <f>COUNTIF($AP$26:$AP$125,1)</f>
        <v>0</v>
      </c>
      <c r="AC136" s="588">
        <f>COUNTIF($AP$26:$AP$125,0)</f>
        <v>0</v>
      </c>
      <c r="AL136" s="585" t="s">
        <v>581</v>
      </c>
      <c r="AM136" s="586"/>
      <c r="AN136" s="571">
        <f>COUNTIF($AT$26:$AT$125,1)</f>
        <v>0</v>
      </c>
      <c r="AO136" s="576">
        <f>COUNTIF($AT$26:$AT$125,2)</f>
        <v>0</v>
      </c>
      <c r="AP136" s="576">
        <f>COUNTIF($AT$26:$AT$125,3)</f>
        <v>0</v>
      </c>
      <c r="AQ136" s="576">
        <f>COUNTIF($AT$26:$AT$125,4)</f>
        <v>0</v>
      </c>
      <c r="AR136" s="587">
        <f>COUNTIF($AT$26:$AT$125,5)</f>
        <v>0</v>
      </c>
    </row>
    <row r="137" spans="1:46" s="506" customFormat="1" ht="14.25" hidden="1">
      <c r="B137" s="520"/>
      <c r="C137" s="537"/>
      <c r="D137" s="537"/>
      <c r="E137" s="537"/>
      <c r="F137" s="537"/>
    </row>
    <row r="138" spans="1:46" s="403" customFormat="1" hidden="1">
      <c r="A138" s="506"/>
      <c r="B138" s="589"/>
      <c r="C138" s="402"/>
      <c r="D138" s="590">
        <v>11</v>
      </c>
      <c r="E138" s="590"/>
      <c r="F138" s="590"/>
      <c r="G138" s="590">
        <v>6</v>
      </c>
      <c r="U138" s="506"/>
      <c r="V138" s="506"/>
      <c r="W138" s="506"/>
      <c r="X138" s="506"/>
      <c r="Y138" s="506"/>
      <c r="Z138" s="506"/>
    </row>
    <row r="139" spans="1:46" s="403" customFormat="1" ht="14.25" hidden="1" customHeight="1">
      <c r="A139" s="506"/>
      <c r="B139" s="589"/>
      <c r="C139" s="402"/>
      <c r="D139" s="590">
        <v>12</v>
      </c>
      <c r="E139" s="590"/>
      <c r="F139" s="590"/>
      <c r="G139" s="590">
        <v>5</v>
      </c>
    </row>
    <row r="140" spans="1:46" s="403" customFormat="1" hidden="1">
      <c r="A140" s="506"/>
      <c r="B140" s="589"/>
      <c r="C140" s="402"/>
      <c r="D140" s="590">
        <v>5</v>
      </c>
      <c r="E140" s="590"/>
      <c r="F140" s="590"/>
      <c r="G140" s="590">
        <v>4</v>
      </c>
    </row>
    <row r="141" spans="1:46" s="403" customFormat="1" hidden="1">
      <c r="A141" s="506"/>
      <c r="B141" s="589"/>
      <c r="C141" s="402"/>
      <c r="D141" s="590">
        <v>4</v>
      </c>
      <c r="E141" s="590"/>
      <c r="F141" s="590"/>
      <c r="G141" s="590">
        <v>3</v>
      </c>
    </row>
    <row r="142" spans="1:46" s="403" customFormat="1" hidden="1">
      <c r="A142" s="506"/>
      <c r="B142" s="589"/>
      <c r="C142" s="402"/>
      <c r="D142" s="590">
        <v>3</v>
      </c>
      <c r="E142" s="590"/>
      <c r="F142" s="590"/>
      <c r="G142" s="590">
        <v>2</v>
      </c>
    </row>
    <row r="143" spans="1:46" s="403" customFormat="1" hidden="1">
      <c r="A143" s="506"/>
      <c r="B143" s="589"/>
      <c r="C143" s="402"/>
      <c r="D143" s="590">
        <v>2</v>
      </c>
      <c r="E143" s="590"/>
      <c r="F143" s="590"/>
      <c r="G143" s="590">
        <v>1</v>
      </c>
    </row>
    <row r="144" spans="1:46" s="403" customFormat="1" hidden="1">
      <c r="A144" s="506"/>
      <c r="B144" s="589"/>
      <c r="C144" s="402"/>
      <c r="D144" s="590">
        <v>1</v>
      </c>
      <c r="E144" s="590"/>
      <c r="F144" s="590"/>
      <c r="G144" s="590">
        <v>0</v>
      </c>
    </row>
    <row r="145" spans="1:46" s="403" customFormat="1" hidden="1">
      <c r="A145" s="506"/>
      <c r="B145" s="589"/>
      <c r="C145" s="402"/>
      <c r="D145" s="590">
        <v>0</v>
      </c>
      <c r="E145" s="590"/>
      <c r="F145" s="590"/>
      <c r="G145" s="590"/>
    </row>
    <row r="146" spans="1:46" s="398" customFormat="1" hidden="1">
      <c r="A146" s="399"/>
      <c r="B146" s="405"/>
      <c r="C146" s="591"/>
      <c r="D146" s="591"/>
      <c r="E146" s="591"/>
      <c r="F146" s="591"/>
    </row>
    <row r="147" spans="1:46" s="398" customFormat="1">
      <c r="A147" s="399"/>
      <c r="B147" s="405"/>
      <c r="C147" s="591"/>
      <c r="D147" s="591"/>
      <c r="E147" s="591"/>
      <c r="F147" s="591"/>
    </row>
    <row r="148" spans="1:46">
      <c r="B148" s="589"/>
      <c r="C148" s="402"/>
      <c r="D148" s="402"/>
      <c r="E148" s="402"/>
      <c r="F148" s="402"/>
      <c r="G148" s="403"/>
      <c r="H148" s="403"/>
      <c r="I148" s="403"/>
      <c r="J148" s="403"/>
      <c r="K148" s="403"/>
      <c r="L148" s="403"/>
      <c r="M148" s="403"/>
      <c r="N148" s="403"/>
      <c r="O148" s="403"/>
      <c r="P148" s="403"/>
      <c r="Q148" s="403"/>
      <c r="R148" s="403"/>
      <c r="S148" s="403"/>
      <c r="T148" s="403"/>
      <c r="U148" s="403"/>
      <c r="V148" s="403"/>
      <c r="W148" s="403"/>
      <c r="X148" s="403"/>
      <c r="Y148" s="403"/>
      <c r="Z148" s="403"/>
      <c r="AA148" s="403"/>
      <c r="AB148" s="403"/>
      <c r="AC148" s="403"/>
      <c r="AD148" s="403"/>
      <c r="AE148" s="403"/>
      <c r="AF148" s="403"/>
      <c r="AG148" s="403"/>
      <c r="AH148" s="403"/>
      <c r="AI148" s="403"/>
      <c r="AJ148" s="403"/>
      <c r="AK148" s="403"/>
      <c r="AL148" s="403"/>
      <c r="AM148" s="403"/>
      <c r="AN148" s="403"/>
      <c r="AO148" s="403"/>
      <c r="AP148" s="403"/>
      <c r="AQ148" s="403"/>
      <c r="AR148" s="403"/>
      <c r="AS148" s="403"/>
      <c r="AT148" s="403"/>
    </row>
    <row r="149" spans="1:46">
      <c r="U149" s="403"/>
      <c r="V149" s="403"/>
      <c r="W149" s="403"/>
      <c r="X149" s="403"/>
      <c r="Y149" s="403"/>
      <c r="Z149" s="403"/>
    </row>
  </sheetData>
  <sheetProtection algorithmName="SHA-512" hashValue="mhnEeXRPKcFDm69vD6nDWBQAxAjynVppndVkPt/NWHM8mGGSakh+01pyn4gFC9lQXdNRWezDED8EqbsEVch7pw==" saltValue="Xz2zjQL32w9TLAO6D7WdoQ==" spinCount="100000" sheet="1" formatCells="0" formatRows="0" insertRows="0" deleteRows="0" selectLockedCells="1"/>
  <mergeCells count="96">
    <mergeCell ref="AL134:AT134"/>
    <mergeCell ref="AL129:AP129"/>
    <mergeCell ref="K128:K129"/>
    <mergeCell ref="J128:J129"/>
    <mergeCell ref="J127:N127"/>
    <mergeCell ref="T128:T129"/>
    <mergeCell ref="P128:P129"/>
    <mergeCell ref="S128:S129"/>
    <mergeCell ref="L128:L129"/>
    <mergeCell ref="N128:N129"/>
    <mergeCell ref="M128:M129"/>
    <mergeCell ref="R128:R129"/>
    <mergeCell ref="Q128:Q129"/>
    <mergeCell ref="AL131:AP131"/>
    <mergeCell ref="AL128:AP128"/>
    <mergeCell ref="AJ127:AK127"/>
    <mergeCell ref="AQ127:AR127"/>
    <mergeCell ref="AL132:AP132"/>
    <mergeCell ref="AQ128:AR128"/>
    <mergeCell ref="AQ130:AR130"/>
    <mergeCell ref="AL127:AP127"/>
    <mergeCell ref="AL133:AP133"/>
    <mergeCell ref="AH127:AI127"/>
    <mergeCell ref="U135:V135"/>
    <mergeCell ref="U133:V133"/>
    <mergeCell ref="U128:V128"/>
    <mergeCell ref="X128:Y128"/>
    <mergeCell ref="AE128:AF128"/>
    <mergeCell ref="AE130:AF130"/>
    <mergeCell ref="AC133:AD133"/>
    <mergeCell ref="V132:W132"/>
    <mergeCell ref="AF131:AG131"/>
    <mergeCell ref="Y132:Z132"/>
    <mergeCell ref="AF129:AG129"/>
    <mergeCell ref="X127:Z127"/>
    <mergeCell ref="U127:W127"/>
    <mergeCell ref="AL130:AP130"/>
    <mergeCell ref="B20:B23"/>
    <mergeCell ref="C20:C23"/>
    <mergeCell ref="D20:D23"/>
    <mergeCell ref="F20:F23"/>
    <mergeCell ref="G20:G23"/>
    <mergeCell ref="J20:N20"/>
    <mergeCell ref="O20:O23"/>
    <mergeCell ref="P20:T20"/>
    <mergeCell ref="U20:W20"/>
    <mergeCell ref="X20:Z20"/>
    <mergeCell ref="J22:J23"/>
    <mergeCell ref="K22:K23"/>
    <mergeCell ref="L22:L23"/>
    <mergeCell ref="M22:M23"/>
    <mergeCell ref="N22:N23"/>
    <mergeCell ref="P22:P23"/>
    <mergeCell ref="Q22:Q23"/>
    <mergeCell ref="R22:R23"/>
    <mergeCell ref="S22:S23"/>
    <mergeCell ref="T22:T23"/>
    <mergeCell ref="AP20:AP23"/>
    <mergeCell ref="AQ20:AQ22"/>
    <mergeCell ref="AR20:AR22"/>
    <mergeCell ref="AE20:AG20"/>
    <mergeCell ref="AH20:AI20"/>
    <mergeCell ref="AJ20:AK20"/>
    <mergeCell ref="AL20:AL22"/>
    <mergeCell ref="AM20:AM23"/>
    <mergeCell ref="AI21:AI23"/>
    <mergeCell ref="AK21:AK23"/>
    <mergeCell ref="AJ22:AJ23"/>
    <mergeCell ref="AG21:AG23"/>
    <mergeCell ref="AH21:AH23"/>
    <mergeCell ref="AS20:AS23"/>
    <mergeCell ref="AT20:AT22"/>
    <mergeCell ref="H21:H23"/>
    <mergeCell ref="I21:I23"/>
    <mergeCell ref="J21:N21"/>
    <mergeCell ref="P21:T21"/>
    <mergeCell ref="U21:U23"/>
    <mergeCell ref="V21:V23"/>
    <mergeCell ref="W21:W23"/>
    <mergeCell ref="X21:X23"/>
    <mergeCell ref="Y21:Y23"/>
    <mergeCell ref="Z21:Z23"/>
    <mergeCell ref="AA21:AA23"/>
    <mergeCell ref="AB21:AB23"/>
    <mergeCell ref="AN20:AN23"/>
    <mergeCell ref="AO20:AO23"/>
    <mergeCell ref="D127:E127"/>
    <mergeCell ref="E21:E23"/>
    <mergeCell ref="AD21:AD23"/>
    <mergeCell ref="AE21:AE23"/>
    <mergeCell ref="AF21:AF23"/>
    <mergeCell ref="AC21:AC22"/>
    <mergeCell ref="AE127:AG127"/>
    <mergeCell ref="P127:T127"/>
    <mergeCell ref="F127:G127"/>
    <mergeCell ref="H127:I127"/>
  </mergeCells>
  <phoneticPr fontId="4"/>
  <dataValidations disablePrompts="1" xWindow="658" yWindow="914" count="16">
    <dataValidation type="decimal" allowBlank="1" showInputMessage="1" showErrorMessage="1" error="数値を入力してください" prompt="1週間の合計数_x000a_2週に1回➔「0.5」_x000a_1週間に2,3回➔中間値「2.5」" sqref="AK26:AK126 AG26:AG126 AI26:AI126" xr:uid="{00000000-0002-0000-0000-000000000000}">
      <formula1>0</formula1>
      <formula2>100</formula2>
    </dataValidation>
    <dataValidation type="decimal" allowBlank="1" showInputMessage="1" showErrorMessage="1" error="数値で入力してください" promptTitle="１か月換算で入力してください" prompt="２か月に１回➔「０.５」_x000a_１か月に２,３回➔中間値「２.５」" sqref="W26:W126 Z26:Z126" xr:uid="{00000000-0002-0000-0000-000001000000}">
      <formula1>0</formula1>
      <formula2>100</formula2>
    </dataValidation>
    <dataValidation type="whole" allowBlank="1" showInputMessage="1" showErrorMessage="1" error="数値を入力" sqref="AF126" xr:uid="{00000000-0002-0000-0000-000002000000}">
      <formula1>0</formula1>
      <formula2>100</formula2>
    </dataValidation>
    <dataValidation type="list" allowBlank="1" showInputMessage="1" showErrorMessage="1" error="１～４の数字を入力してください" prompt="1. 20歳未満_x000a_2. 20～40歳未満_x000a_3. 40～65歳未満_x000a_4. 65歳以上_x000a_不明は空白" sqref="H26:H126" xr:uid="{00000000-0002-0000-0000-000003000000}">
      <formula1>$G$140:$G$143</formula1>
    </dataValidation>
    <dataValidation type="list" allowBlank="1" showInputMessage="1" showErrorMessage="1" error="１～３の数字を入力" prompt="1. 自立_x000a_2. 一部介助_x000a_3. 全面介助_x000a_不明は空白" sqref="I26:I126" xr:uid="{00000000-0002-0000-0000-000004000000}">
      <formula1>$G$141:$G$143</formula1>
    </dataValidation>
    <dataValidation type="list" allowBlank="1" showInputMessage="1" showErrorMessage="1" error="１か０の数字を入力" prompt="１．あり_x000a_０．なし_x000a_不明は空白" sqref="AQ26:AR126 P26:T126 J26:N126 AJ26:AJ126" xr:uid="{00000000-0002-0000-0000-000005000000}">
      <formula1>$G$143:$G$144</formula1>
    </dataValidation>
    <dataValidation type="list" allowBlank="1" showInputMessage="1" showErrorMessage="1" error="０～２の数値を入力" prompt="1. 外来_x000a_2. 往診_x000a_0. なし_x000a_不明は空白" sqref="V26:V126 Y26:Y126" xr:uid="{00000000-0002-0000-0000-000006000000}">
      <formula1>$G$142:$G$144</formula1>
    </dataValidation>
    <dataValidation type="list" allowBlank="1" showInputMessage="1" showErrorMessage="1" error="0～6を入力" prompt="区分数をそのまま入力" sqref="AP26:AP126" xr:uid="{00000000-0002-0000-0000-000007000000}">
      <formula1>$G$138:$G$144</formula1>
    </dataValidation>
    <dataValidation type="list" allowBlank="1" showInputMessage="1" showErrorMessage="1" error="０～５、１１、１２を入力" prompt="要支援１=11、要支援２=12_x000a_要介護は介護度１～５_x000a_なし０_x000a_不明空白" sqref="AN26:AN126" xr:uid="{00000000-0002-0000-0000-000008000000}">
      <formula1>$D$138:$D$145</formula1>
    </dataValidation>
    <dataValidation type="list" allowBlank="1" showInputMessage="1" showErrorMessage="1" error="０～３を入力" prompt="級数をそのまま入力、なし０、不明空白" sqref="AO26:AO126" xr:uid="{00000000-0002-0000-0000-000009000000}">
      <formula1>$G$141:$G$144</formula1>
    </dataValidation>
    <dataValidation allowBlank="1" showInputMessage="1" showErrorMessage="1" prompt="使用機器名(業者）_x000a_なしは0" sqref="O26:O126" xr:uid="{00000000-0002-0000-0000-00000A000000}"/>
    <dataValidation allowBlank="1" showInputMessage="1" showErrorMessage="1" prompt="機関名_x000a_なしは０_x000a_不明は空白" sqref="U26:U126 X26:X126 AA26:AB126 AD26:AE126 AH26:AH126 AC26:AC125 AF26:AF125" xr:uid="{00000000-0002-0000-0000-00000B000000}"/>
    <dataValidation allowBlank="1" showInputMessage="1" showErrorMessage="1" prompt="具体的内容_x000a_なし(必要なしを含む)は０_x000a_不明は空白" sqref="AC126" xr:uid="{00000000-0002-0000-0000-00000C000000}"/>
    <dataValidation type="list" allowBlank="1" showInputMessage="1" showErrorMessage="1" prompt="1. 男_x000a_2. 女" sqref="E26:E125" xr:uid="{DBACB8F7-0B66-4DA8-94EC-93D592F1EF89}">
      <formula1>$G$142:$G$143</formula1>
    </dataValidation>
    <dataValidation allowBlank="1" showInputMessage="1" showErrorMessage="1" prompt="1.配偶者_x000a_2.子供_x000a_3.親_x000a_4.その他_x000a_5.なし(単身)" sqref="AM26:AM125" xr:uid="{197D3AD6-913A-49ED-A770-3F86A0E19D4B}"/>
    <dataValidation allowBlank="1" showInputMessage="1" showErrorMessage="1" prompt="1.発症期_x000a_2.進行期_x000a_3.移行期_x000a_4.維持・安定期_x000a_5.終末期" sqref="AT26:AT125" xr:uid="{563BC18B-2694-424E-B4C6-1BBA08CB7147}"/>
  </dataValidations>
  <pageMargins left="0.51181102362204722" right="0.47244094488188981" top="0.91" bottom="0.39" header="0.59" footer="0.31496062992125984"/>
  <pageSetup paperSize="9" scale="50" fitToHeight="0" orientation="landscape" r:id="rId1"/>
  <headerFooter>
    <oddHeader>&amp;L2025年度都医学研夏のセミナー
事前課題&amp;C&amp;14Ⅲ．難病の診断ツール</oddHeader>
  </headerFooter>
  <ignoredErrors>
    <ignoredError sqref="A26:A125" unlockedFormula="1"/>
    <ignoredError sqref="AK128 AB1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63271-2F6E-428C-BB73-8F184761AB98}">
  <sheetPr>
    <tabColor theme="6" tint="0.39997558519241921"/>
    <pageSetUpPr fitToPage="1"/>
  </sheetPr>
  <dimension ref="A1:AC32"/>
  <sheetViews>
    <sheetView showGridLines="0" view="pageLayout" zoomScaleNormal="100" zoomScaleSheetLayoutView="100" workbookViewId="0">
      <selection activeCell="E14" sqref="E14"/>
    </sheetView>
  </sheetViews>
  <sheetFormatPr defaultColWidth="9" defaultRowHeight="16.5"/>
  <cols>
    <col min="1" max="1" width="2.25" style="64" customWidth="1"/>
    <col min="2" max="2" width="42.5" style="64" customWidth="1"/>
    <col min="3" max="3" width="39.625" style="64" customWidth="1"/>
    <col min="4" max="4" width="4.625" style="65" customWidth="1"/>
    <col min="5" max="6" width="4.625" style="64" customWidth="1"/>
    <col min="7" max="7" width="4.875" style="64" customWidth="1"/>
    <col min="8" max="173" width="4.625" style="64" customWidth="1"/>
    <col min="174" max="16384" width="9" style="64"/>
  </cols>
  <sheetData>
    <row r="1" spans="1:29" customFormat="1" ht="22.5" customHeight="1">
      <c r="A1" s="63" t="s">
        <v>576</v>
      </c>
    </row>
    <row r="2" spans="1:29" customFormat="1" ht="22.5" hidden="1" customHeight="1">
      <c r="A2" s="63"/>
      <c r="E2" s="601">
        <f>Ⅰ.保健活動体制!$C$2</f>
        <v>0</v>
      </c>
      <c r="F2" s="601">
        <f>Ⅰ.保健活動体制!$C$2</f>
        <v>0</v>
      </c>
      <c r="G2" s="601">
        <f>Ⅰ.保健活動体制!$C$2</f>
        <v>0</v>
      </c>
      <c r="H2" s="601">
        <f>Ⅰ.保健活動体制!$C$2</f>
        <v>0</v>
      </c>
      <c r="I2" s="601">
        <f>Ⅰ.保健活動体制!$C$2</f>
        <v>0</v>
      </c>
      <c r="J2" s="601">
        <f>Ⅰ.保健活動体制!$C$2</f>
        <v>0</v>
      </c>
      <c r="K2" s="601">
        <f>Ⅰ.保健活動体制!$C$2</f>
        <v>0</v>
      </c>
      <c r="L2" s="601">
        <f>Ⅰ.保健活動体制!$C$2</f>
        <v>0</v>
      </c>
      <c r="M2" s="601">
        <f>Ⅰ.保健活動体制!$C$2</f>
        <v>0</v>
      </c>
      <c r="N2" s="601"/>
      <c r="O2" s="601"/>
      <c r="P2" s="601"/>
      <c r="Q2" s="601"/>
      <c r="R2" s="601"/>
      <c r="S2" s="601"/>
      <c r="T2" s="601"/>
      <c r="U2" s="601"/>
      <c r="V2" s="601"/>
      <c r="W2" s="601"/>
      <c r="X2" s="601">
        <f>Ⅰ.保健活動体制!$C$2</f>
        <v>0</v>
      </c>
      <c r="Y2" s="601">
        <f>Ⅰ.保健活動体制!$C$2</f>
        <v>0</v>
      </c>
      <c r="Z2" s="601">
        <f>Ⅰ.保健活動体制!$C$2</f>
        <v>0</v>
      </c>
      <c r="AA2" s="601">
        <f>Ⅰ.保健活動体制!$C$2</f>
        <v>0</v>
      </c>
      <c r="AB2" s="601">
        <f>Ⅰ.保健活動体制!$C$2</f>
        <v>0</v>
      </c>
      <c r="AC2" s="601">
        <f>Ⅰ.保健活動体制!$C$2</f>
        <v>0</v>
      </c>
    </row>
    <row r="3" spans="1:29" customFormat="1" ht="11.25" customHeight="1">
      <c r="A3" s="63"/>
    </row>
    <row r="4" spans="1:29" s="79" customFormat="1" ht="38.25" customHeight="1">
      <c r="A4" s="63"/>
      <c r="B4" s="596" t="s">
        <v>589</v>
      </c>
      <c r="C4" s="599">
        <f>'Ⅲ-様式１‐①各在宅ALS療養者の状況'!J131</f>
        <v>0</v>
      </c>
      <c r="H4" s="388"/>
      <c r="M4" s="317"/>
      <c r="N4" s="317"/>
      <c r="O4" s="317"/>
      <c r="P4" s="317"/>
      <c r="Q4" s="317"/>
      <c r="R4" s="317"/>
      <c r="S4" s="317"/>
      <c r="T4" s="317"/>
      <c r="U4" s="317"/>
      <c r="V4" s="317"/>
      <c r="W4" s="317"/>
      <c r="AB4" s="389"/>
    </row>
    <row r="5" spans="1:29" s="79" customFormat="1" ht="5.25" customHeight="1">
      <c r="A5" s="63"/>
      <c r="B5" s="597"/>
      <c r="C5" s="598"/>
      <c r="H5" s="388"/>
      <c r="M5" s="317"/>
      <c r="N5" s="317"/>
      <c r="O5" s="317"/>
      <c r="P5" s="317"/>
      <c r="Q5" s="317"/>
      <c r="R5" s="317"/>
      <c r="S5" s="317"/>
      <c r="T5" s="317"/>
      <c r="U5" s="317"/>
      <c r="V5" s="317"/>
      <c r="W5" s="317"/>
      <c r="AB5" s="389"/>
    </row>
    <row r="6" spans="1:29" ht="17.25" customHeight="1">
      <c r="B6" s="320" t="s">
        <v>567</v>
      </c>
    </row>
    <row r="7" spans="1:29" ht="17.25" customHeight="1">
      <c r="B7" s="706" t="s">
        <v>631</v>
      </c>
    </row>
    <row r="8" spans="1:29" ht="17.25" customHeight="1" thickBot="1">
      <c r="B8" s="706" t="s">
        <v>315</v>
      </c>
    </row>
    <row r="9" spans="1:29" ht="17.25" hidden="1" customHeight="1">
      <c r="B9" s="80"/>
    </row>
    <row r="10" spans="1:29" ht="17.25" hidden="1" customHeight="1">
      <c r="B10" s="80"/>
    </row>
    <row r="11" spans="1:29" ht="17.25" hidden="1" customHeight="1">
      <c r="B11" s="80"/>
    </row>
    <row r="12" spans="1:29" ht="17.25" hidden="1" customHeight="1" thickBot="1">
      <c r="B12" s="80"/>
    </row>
    <row r="13" spans="1:29" ht="30" customHeight="1" thickBot="1">
      <c r="A13" s="66"/>
      <c r="B13" s="67"/>
      <c r="C13" s="72"/>
      <c r="D13" s="73" t="s">
        <v>292</v>
      </c>
      <c r="E13" s="85" t="s">
        <v>293</v>
      </c>
      <c r="F13" s="86" t="s">
        <v>303</v>
      </c>
      <c r="G13" s="86" t="s">
        <v>294</v>
      </c>
      <c r="H13" s="86" t="s">
        <v>295</v>
      </c>
      <c r="I13" s="86" t="s">
        <v>296</v>
      </c>
      <c r="J13" s="86" t="s">
        <v>297</v>
      </c>
      <c r="K13" s="86" t="s">
        <v>298</v>
      </c>
      <c r="L13" s="86" t="s">
        <v>299</v>
      </c>
      <c r="M13" s="86" t="s">
        <v>300</v>
      </c>
      <c r="N13" s="86" t="s">
        <v>304</v>
      </c>
      <c r="O13" s="86" t="s">
        <v>305</v>
      </c>
      <c r="P13" s="86" t="s">
        <v>306</v>
      </c>
      <c r="Q13" s="86" t="s">
        <v>307</v>
      </c>
      <c r="R13" s="86" t="s">
        <v>308</v>
      </c>
      <c r="S13" s="86" t="s">
        <v>309</v>
      </c>
      <c r="T13" s="86" t="s">
        <v>310</v>
      </c>
      <c r="U13" s="86" t="s">
        <v>311</v>
      </c>
      <c r="V13" s="86" t="s">
        <v>312</v>
      </c>
      <c r="W13" s="86" t="s">
        <v>313</v>
      </c>
      <c r="X13" s="86" t="s">
        <v>314</v>
      </c>
      <c r="Y13" s="86" t="s">
        <v>649</v>
      </c>
      <c r="Z13" s="86" t="s">
        <v>650</v>
      </c>
      <c r="AA13" s="86" t="s">
        <v>651</v>
      </c>
      <c r="AB13" s="86" t="s">
        <v>652</v>
      </c>
      <c r="AC13" s="86" t="s">
        <v>653</v>
      </c>
    </row>
    <row r="14" spans="1:29" ht="30" customHeight="1" thickBot="1">
      <c r="A14" s="81"/>
      <c r="B14" s="608"/>
      <c r="C14" s="609" t="s">
        <v>316</v>
      </c>
      <c r="D14" s="318">
        <v>1</v>
      </c>
      <c r="E14" s="286"/>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row>
    <row r="15" spans="1:29" ht="30" customHeight="1">
      <c r="A15" s="704" t="s">
        <v>630</v>
      </c>
      <c r="B15" s="702" t="s">
        <v>384</v>
      </c>
      <c r="C15" s="610" t="s">
        <v>632</v>
      </c>
      <c r="D15" s="324">
        <v>1</v>
      </c>
      <c r="E15" s="326"/>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row>
    <row r="16" spans="1:29" ht="30" customHeight="1" thickBot="1">
      <c r="A16" s="705" t="s">
        <v>630</v>
      </c>
      <c r="B16" s="703" t="s">
        <v>383</v>
      </c>
      <c r="C16" s="611" t="s">
        <v>633</v>
      </c>
      <c r="D16" s="325">
        <v>0</v>
      </c>
      <c r="E16" s="328"/>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row>
    <row r="17" spans="1:29" ht="26.25" customHeight="1">
      <c r="A17" s="69" t="s">
        <v>318</v>
      </c>
      <c r="B17" s="612"/>
      <c r="C17" s="613" t="s">
        <v>636</v>
      </c>
      <c r="D17" s="74">
        <v>1</v>
      </c>
      <c r="E17" s="326"/>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row>
    <row r="18" spans="1:29" ht="26.25" customHeight="1">
      <c r="A18" s="69"/>
      <c r="B18" s="612"/>
      <c r="C18" s="614" t="s">
        <v>637</v>
      </c>
      <c r="D18" s="75">
        <v>1</v>
      </c>
      <c r="E18" s="773"/>
      <c r="F18" s="774"/>
      <c r="G18" s="774"/>
      <c r="H18" s="774"/>
      <c r="I18" s="774"/>
      <c r="J18" s="774"/>
      <c r="K18" s="774"/>
      <c r="L18" s="774"/>
      <c r="M18" s="774"/>
      <c r="N18" s="774"/>
      <c r="O18" s="774"/>
      <c r="P18" s="774"/>
      <c r="Q18" s="774"/>
      <c r="R18" s="774"/>
      <c r="S18" s="774"/>
      <c r="T18" s="774"/>
      <c r="U18" s="774"/>
      <c r="V18" s="774"/>
      <c r="W18" s="774"/>
      <c r="X18" s="774"/>
      <c r="Y18" s="774"/>
      <c r="Z18" s="774"/>
      <c r="AA18" s="774"/>
      <c r="AB18" s="774"/>
      <c r="AC18" s="774"/>
    </row>
    <row r="19" spans="1:29" ht="26.25" customHeight="1" thickBot="1">
      <c r="A19" s="615"/>
      <c r="B19" s="616"/>
      <c r="C19" s="707" t="s">
        <v>640</v>
      </c>
      <c r="D19" s="76">
        <v>8</v>
      </c>
      <c r="E19" s="775"/>
      <c r="F19" s="776"/>
      <c r="G19" s="776"/>
      <c r="H19" s="776"/>
      <c r="I19" s="776"/>
      <c r="J19" s="776"/>
      <c r="K19" s="776"/>
      <c r="L19" s="776"/>
      <c r="M19" s="776"/>
      <c r="N19" s="776"/>
      <c r="O19" s="776"/>
      <c r="P19" s="776"/>
      <c r="Q19" s="776"/>
      <c r="R19" s="776"/>
      <c r="S19" s="776"/>
      <c r="T19" s="776"/>
      <c r="U19" s="776"/>
      <c r="V19" s="776"/>
      <c r="W19" s="776"/>
      <c r="X19" s="776"/>
      <c r="Y19" s="776"/>
      <c r="Z19" s="776"/>
      <c r="AA19" s="776"/>
      <c r="AB19" s="776"/>
      <c r="AC19" s="776"/>
    </row>
    <row r="20" spans="1:29" ht="26.25" customHeight="1">
      <c r="A20" s="617" t="s">
        <v>319</v>
      </c>
      <c r="B20" s="618"/>
      <c r="C20" s="619"/>
      <c r="D20" s="68"/>
      <c r="E20" s="87"/>
      <c r="F20" s="87"/>
      <c r="G20" s="87"/>
      <c r="H20" s="87"/>
      <c r="I20" s="87"/>
      <c r="J20" s="87"/>
      <c r="K20" s="87"/>
      <c r="L20" s="87"/>
      <c r="M20" s="87"/>
      <c r="N20" s="87"/>
      <c r="O20" s="87"/>
      <c r="P20" s="87"/>
      <c r="Q20" s="87"/>
      <c r="R20" s="87"/>
      <c r="S20" s="87"/>
      <c r="T20" s="87"/>
      <c r="U20" s="87"/>
      <c r="V20" s="87"/>
      <c r="W20" s="87"/>
      <c r="X20" s="87"/>
      <c r="Y20" s="87"/>
      <c r="Z20" s="87"/>
      <c r="AA20" s="87"/>
      <c r="AB20" s="87"/>
      <c r="AC20" s="87"/>
    </row>
    <row r="21" spans="1:29" ht="26.25" customHeight="1">
      <c r="A21" s="69"/>
      <c r="B21" s="695" t="s">
        <v>301</v>
      </c>
      <c r="C21" s="620" t="s">
        <v>634</v>
      </c>
      <c r="D21" s="77">
        <v>1</v>
      </c>
      <c r="E21" s="777"/>
      <c r="F21" s="778"/>
      <c r="G21" s="778"/>
      <c r="H21" s="778"/>
      <c r="I21" s="778"/>
      <c r="J21" s="778"/>
      <c r="K21" s="778"/>
      <c r="L21" s="778"/>
      <c r="M21" s="778"/>
      <c r="N21" s="778"/>
      <c r="O21" s="778"/>
      <c r="P21" s="778"/>
      <c r="Q21" s="778"/>
      <c r="R21" s="778"/>
      <c r="S21" s="778"/>
      <c r="T21" s="778"/>
      <c r="U21" s="778"/>
      <c r="V21" s="778"/>
      <c r="W21" s="778"/>
      <c r="X21" s="778"/>
      <c r="Y21" s="778"/>
      <c r="Z21" s="778"/>
      <c r="AA21" s="778"/>
      <c r="AB21" s="778"/>
      <c r="AC21" s="778"/>
    </row>
    <row r="22" spans="1:29" ht="26.25" customHeight="1">
      <c r="A22" s="69"/>
      <c r="B22" s="695" t="s">
        <v>622</v>
      </c>
      <c r="C22" s="620" t="s">
        <v>634</v>
      </c>
      <c r="D22" s="75">
        <v>1</v>
      </c>
      <c r="E22" s="773"/>
      <c r="F22" s="774"/>
      <c r="G22" s="774"/>
      <c r="H22" s="774"/>
      <c r="I22" s="774"/>
      <c r="J22" s="774"/>
      <c r="K22" s="774"/>
      <c r="L22" s="774"/>
      <c r="M22" s="774"/>
      <c r="N22" s="774"/>
      <c r="O22" s="774"/>
      <c r="P22" s="774"/>
      <c r="Q22" s="774"/>
      <c r="R22" s="774"/>
      <c r="S22" s="774"/>
      <c r="T22" s="774"/>
      <c r="U22" s="774"/>
      <c r="V22" s="774"/>
      <c r="W22" s="774"/>
      <c r="X22" s="774"/>
      <c r="Y22" s="774"/>
      <c r="Z22" s="774"/>
      <c r="AA22" s="774"/>
      <c r="AB22" s="774"/>
      <c r="AC22" s="774"/>
    </row>
    <row r="23" spans="1:29" ht="26.25" customHeight="1">
      <c r="A23" s="69"/>
      <c r="B23" s="695" t="s">
        <v>317</v>
      </c>
      <c r="C23" s="620" t="s">
        <v>634</v>
      </c>
      <c r="D23" s="75">
        <v>1</v>
      </c>
      <c r="E23" s="773"/>
      <c r="F23" s="774"/>
      <c r="G23" s="774"/>
      <c r="H23" s="774"/>
      <c r="I23" s="774"/>
      <c r="J23" s="774"/>
      <c r="K23" s="774"/>
      <c r="L23" s="774"/>
      <c r="M23" s="774"/>
      <c r="N23" s="774"/>
      <c r="O23" s="774"/>
      <c r="P23" s="774"/>
      <c r="Q23" s="774"/>
      <c r="R23" s="774"/>
      <c r="S23" s="774"/>
      <c r="T23" s="774"/>
      <c r="U23" s="774"/>
      <c r="V23" s="774"/>
      <c r="W23" s="774"/>
      <c r="X23" s="774"/>
      <c r="Y23" s="774"/>
      <c r="Z23" s="774"/>
      <c r="AA23" s="774"/>
      <c r="AB23" s="774"/>
      <c r="AC23" s="774"/>
    </row>
    <row r="24" spans="1:29" ht="26.25" customHeight="1">
      <c r="A24" s="69"/>
      <c r="B24" s="701" t="s">
        <v>302</v>
      </c>
      <c r="C24" s="620" t="s">
        <v>634</v>
      </c>
      <c r="D24" s="75">
        <v>1</v>
      </c>
      <c r="E24" s="773"/>
      <c r="F24" s="774"/>
      <c r="G24" s="774"/>
      <c r="H24" s="774"/>
      <c r="I24" s="774"/>
      <c r="J24" s="774"/>
      <c r="K24" s="774"/>
      <c r="L24" s="774"/>
      <c r="M24" s="774"/>
      <c r="N24" s="774"/>
      <c r="O24" s="774"/>
      <c r="P24" s="774"/>
      <c r="Q24" s="774"/>
      <c r="R24" s="774"/>
      <c r="S24" s="774"/>
      <c r="T24" s="774"/>
      <c r="U24" s="774"/>
      <c r="V24" s="774"/>
      <c r="W24" s="774"/>
      <c r="X24" s="774"/>
      <c r="Y24" s="774"/>
      <c r="Z24" s="774"/>
      <c r="AA24" s="774"/>
      <c r="AB24" s="774"/>
      <c r="AC24" s="774"/>
    </row>
    <row r="25" spans="1:29" ht="30" customHeight="1">
      <c r="A25" s="69"/>
      <c r="B25" s="699" t="s">
        <v>629</v>
      </c>
      <c r="C25" s="700" t="s">
        <v>635</v>
      </c>
      <c r="D25" s="75">
        <v>1</v>
      </c>
      <c r="E25" s="773"/>
      <c r="F25" s="774"/>
      <c r="G25" s="774"/>
      <c r="H25" s="774"/>
      <c r="I25" s="774"/>
      <c r="J25" s="774"/>
      <c r="K25" s="774"/>
      <c r="L25" s="774"/>
      <c r="M25" s="774"/>
      <c r="N25" s="774"/>
      <c r="O25" s="774"/>
      <c r="P25" s="774"/>
      <c r="Q25" s="774"/>
      <c r="R25" s="774"/>
      <c r="S25" s="774"/>
      <c r="T25" s="774"/>
      <c r="U25" s="774"/>
      <c r="V25" s="774"/>
      <c r="W25" s="774"/>
      <c r="X25" s="774"/>
      <c r="Y25" s="774"/>
      <c r="Z25" s="774"/>
      <c r="AA25" s="774"/>
      <c r="AB25" s="774"/>
      <c r="AC25" s="774"/>
    </row>
    <row r="26" spans="1:29" ht="26.25" customHeight="1">
      <c r="A26" s="69"/>
      <c r="B26" s="695" t="s">
        <v>623</v>
      </c>
      <c r="C26" s="620" t="s">
        <v>634</v>
      </c>
      <c r="D26" s="75">
        <v>1</v>
      </c>
      <c r="E26" s="773"/>
      <c r="F26" s="774"/>
      <c r="G26" s="774"/>
      <c r="H26" s="774"/>
      <c r="I26" s="774"/>
      <c r="J26" s="774"/>
      <c r="K26" s="774"/>
      <c r="L26" s="774"/>
      <c r="M26" s="774"/>
      <c r="N26" s="774"/>
      <c r="O26" s="774"/>
      <c r="P26" s="774"/>
      <c r="Q26" s="774"/>
      <c r="R26" s="774"/>
      <c r="S26" s="774"/>
      <c r="T26" s="774"/>
      <c r="U26" s="774"/>
      <c r="V26" s="774"/>
      <c r="W26" s="774"/>
      <c r="X26" s="774"/>
      <c r="Y26" s="774"/>
      <c r="Z26" s="774"/>
      <c r="AA26" s="774"/>
      <c r="AB26" s="774"/>
      <c r="AC26" s="774"/>
    </row>
    <row r="27" spans="1:29" ht="29.25" customHeight="1">
      <c r="A27" s="69"/>
      <c r="B27" s="696" t="s">
        <v>628</v>
      </c>
      <c r="C27" s="621" t="s">
        <v>638</v>
      </c>
      <c r="D27" s="75">
        <v>1</v>
      </c>
      <c r="E27" s="773"/>
      <c r="F27" s="774"/>
      <c r="G27" s="774"/>
      <c r="H27" s="774"/>
      <c r="I27" s="774"/>
      <c r="J27" s="774"/>
      <c r="K27" s="774"/>
      <c r="L27" s="774"/>
      <c r="M27" s="774"/>
      <c r="N27" s="774"/>
      <c r="O27" s="774"/>
      <c r="P27" s="774"/>
      <c r="Q27" s="774"/>
      <c r="R27" s="774"/>
      <c r="S27" s="774"/>
      <c r="T27" s="774"/>
      <c r="U27" s="774"/>
      <c r="V27" s="774"/>
      <c r="W27" s="774"/>
      <c r="X27" s="774"/>
      <c r="Y27" s="774"/>
      <c r="Z27" s="774"/>
      <c r="AA27" s="774"/>
      <c r="AB27" s="774"/>
      <c r="AC27" s="774"/>
    </row>
    <row r="28" spans="1:29" ht="26.25" customHeight="1">
      <c r="A28" s="69"/>
      <c r="B28" s="697" t="s">
        <v>627</v>
      </c>
      <c r="C28" s="620" t="s">
        <v>639</v>
      </c>
      <c r="D28" s="75">
        <v>1</v>
      </c>
      <c r="E28" s="773"/>
      <c r="F28" s="774"/>
      <c r="G28" s="774"/>
      <c r="H28" s="774"/>
      <c r="I28" s="774"/>
      <c r="J28" s="774"/>
      <c r="K28" s="774"/>
      <c r="L28" s="774"/>
      <c r="M28" s="774"/>
      <c r="N28" s="774"/>
      <c r="O28" s="774"/>
      <c r="P28" s="774"/>
      <c r="Q28" s="774"/>
      <c r="R28" s="774"/>
      <c r="S28" s="774"/>
      <c r="T28" s="774"/>
      <c r="U28" s="774"/>
      <c r="V28" s="774"/>
      <c r="W28" s="774"/>
      <c r="X28" s="774"/>
      <c r="Y28" s="774"/>
      <c r="Z28" s="774"/>
      <c r="AA28" s="774"/>
      <c r="AB28" s="774"/>
      <c r="AC28" s="774"/>
    </row>
    <row r="29" spans="1:29" ht="26.25" customHeight="1">
      <c r="A29" s="70"/>
      <c r="B29" s="695" t="s">
        <v>621</v>
      </c>
      <c r="C29" s="620" t="s">
        <v>634</v>
      </c>
      <c r="D29" s="75">
        <v>1</v>
      </c>
      <c r="E29" s="773"/>
      <c r="F29" s="774"/>
      <c r="G29" s="774"/>
      <c r="H29" s="774"/>
      <c r="I29" s="774"/>
      <c r="J29" s="774"/>
      <c r="K29" s="774"/>
      <c r="L29" s="774"/>
      <c r="M29" s="774"/>
      <c r="N29" s="774"/>
      <c r="O29" s="774"/>
      <c r="P29" s="774"/>
      <c r="Q29" s="774"/>
      <c r="R29" s="774"/>
      <c r="S29" s="774"/>
      <c r="T29" s="774"/>
      <c r="U29" s="774"/>
      <c r="V29" s="774"/>
      <c r="W29" s="774"/>
      <c r="X29" s="774"/>
      <c r="Y29" s="774"/>
      <c r="Z29" s="774"/>
      <c r="AA29" s="774"/>
      <c r="AB29" s="774"/>
      <c r="AC29" s="774"/>
    </row>
    <row r="30" spans="1:29" ht="26.25" customHeight="1">
      <c r="A30" s="70"/>
      <c r="B30" s="695" t="s">
        <v>624</v>
      </c>
      <c r="C30" s="620" t="s">
        <v>634</v>
      </c>
      <c r="D30" s="75">
        <v>0</v>
      </c>
      <c r="E30" s="773"/>
      <c r="F30" s="774"/>
      <c r="G30" s="774"/>
      <c r="H30" s="774"/>
      <c r="I30" s="774"/>
      <c r="J30" s="774"/>
      <c r="K30" s="774"/>
      <c r="L30" s="774"/>
      <c r="M30" s="774"/>
      <c r="N30" s="774"/>
      <c r="O30" s="774"/>
      <c r="P30" s="774"/>
      <c r="Q30" s="774"/>
      <c r="R30" s="774"/>
      <c r="S30" s="774"/>
      <c r="T30" s="774"/>
      <c r="U30" s="774"/>
      <c r="V30" s="774"/>
      <c r="W30" s="774"/>
      <c r="X30" s="774"/>
      <c r="Y30" s="774"/>
      <c r="Z30" s="774"/>
      <c r="AA30" s="774"/>
      <c r="AB30" s="774"/>
      <c r="AC30" s="774"/>
    </row>
    <row r="31" spans="1:29" ht="26.25" customHeight="1">
      <c r="A31" s="70"/>
      <c r="B31" s="695" t="s">
        <v>625</v>
      </c>
      <c r="C31" s="620" t="s">
        <v>634</v>
      </c>
      <c r="D31" s="75">
        <v>1</v>
      </c>
      <c r="E31" s="773"/>
      <c r="F31" s="774"/>
      <c r="G31" s="774"/>
      <c r="H31" s="774"/>
      <c r="I31" s="774"/>
      <c r="J31" s="774"/>
      <c r="K31" s="774"/>
      <c r="L31" s="774"/>
      <c r="M31" s="774"/>
      <c r="N31" s="774"/>
      <c r="O31" s="774"/>
      <c r="P31" s="774"/>
      <c r="Q31" s="774"/>
      <c r="R31" s="774"/>
      <c r="S31" s="774"/>
      <c r="T31" s="774"/>
      <c r="U31" s="774"/>
      <c r="V31" s="774"/>
      <c r="W31" s="774"/>
      <c r="X31" s="774"/>
      <c r="Y31" s="774"/>
      <c r="Z31" s="774"/>
      <c r="AA31" s="774"/>
      <c r="AB31" s="774"/>
      <c r="AC31" s="774"/>
    </row>
    <row r="32" spans="1:29" ht="30.75" customHeight="1" thickBot="1">
      <c r="A32" s="71"/>
      <c r="B32" s="698" t="s">
        <v>626</v>
      </c>
      <c r="C32" s="782" t="s">
        <v>634</v>
      </c>
      <c r="D32" s="78">
        <v>1</v>
      </c>
      <c r="E32" s="779"/>
      <c r="F32" s="780"/>
      <c r="G32" s="780"/>
      <c r="H32" s="780"/>
      <c r="I32" s="780"/>
      <c r="J32" s="780"/>
      <c r="K32" s="780"/>
      <c r="L32" s="780"/>
      <c r="M32" s="780"/>
      <c r="N32" s="780"/>
      <c r="O32" s="780"/>
      <c r="P32" s="780"/>
      <c r="Q32" s="780"/>
      <c r="R32" s="780"/>
      <c r="S32" s="780"/>
      <c r="T32" s="780"/>
      <c r="U32" s="780"/>
      <c r="V32" s="780"/>
      <c r="W32" s="780"/>
      <c r="X32" s="780"/>
      <c r="Y32" s="780"/>
      <c r="Z32" s="780"/>
      <c r="AA32" s="780"/>
      <c r="AB32" s="780"/>
      <c r="AC32" s="780"/>
    </row>
  </sheetData>
  <sheetProtection algorithmName="SHA-512" hashValue="JrBx1NAgnLNAOVGD0Ni9mMN/9qMgnKHTzRAupCkOVj5TxgaZjcsIG1RtAVnXpyTIunWMOVLa0d4+B4qjQlRjmw==" saltValue="swFmwb9gT0gi3XczPaNoCA==" spinCount="100000" sheet="1" formatCells="0" formatColumns="0" insertColumns="0" deleteColumns="0"/>
  <phoneticPr fontId="4"/>
  <pageMargins left="0.51181102362204722" right="0.47244094488188981" top="0.91" bottom="0.39" header="0.59" footer="0.31496062992125984"/>
  <pageSetup paperSize="9" scale="67" fitToHeight="0" orientation="landscape" cellComments="asDisplayed" r:id="rId1"/>
  <headerFooter>
    <oddHeader>&amp;L2025年度都医学研夏のセミナー
事前課題&amp;CⅢ．難病の診断ツール</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AC21"/>
  <sheetViews>
    <sheetView showGridLines="0" view="pageLayout" topLeftCell="B1" zoomScale="80" zoomScaleNormal="100" zoomScalePageLayoutView="80" workbookViewId="0">
      <selection activeCell="E5" sqref="E5"/>
    </sheetView>
  </sheetViews>
  <sheetFormatPr defaultColWidth="11.125" defaultRowHeight="15" customHeight="1"/>
  <cols>
    <col min="1" max="1" width="4.25" style="24" hidden="1" customWidth="1"/>
    <col min="2" max="2" width="6.25" style="24" customWidth="1"/>
    <col min="3" max="3" width="17.25" style="24" customWidth="1"/>
    <col min="4" max="4" width="38" style="24" customWidth="1"/>
    <col min="5" max="5" width="6.625" style="24" customWidth="1"/>
    <col min="6" max="6" width="14.125" style="24" customWidth="1"/>
    <col min="7" max="7" width="2.125" style="24" customWidth="1"/>
    <col min="8" max="8" width="12.125" style="24" customWidth="1"/>
    <col min="9" max="9" width="2.125" style="24" customWidth="1"/>
    <col min="10" max="10" width="55.125" style="24" customWidth="1"/>
    <col min="11" max="11" width="54.25" style="24" customWidth="1"/>
    <col min="12" max="12" width="52" style="24" customWidth="1"/>
    <col min="13" max="16384" width="11.125" style="24"/>
  </cols>
  <sheetData>
    <row r="1" spans="1:29" s="166" customFormat="1" ht="27" customHeight="1">
      <c r="B1" s="164" t="s">
        <v>596</v>
      </c>
      <c r="C1" s="164"/>
      <c r="D1" s="164"/>
      <c r="E1" s="164"/>
      <c r="F1" s="164"/>
      <c r="G1" s="164"/>
      <c r="H1" s="164"/>
      <c r="I1" s="164"/>
      <c r="M1" s="165"/>
      <c r="N1" s="165"/>
      <c r="O1" s="165"/>
      <c r="P1" s="165"/>
      <c r="Q1" s="165"/>
      <c r="R1" s="165"/>
      <c r="S1" s="165"/>
      <c r="T1" s="165"/>
      <c r="U1" s="165"/>
      <c r="V1" s="165"/>
      <c r="W1" s="165"/>
      <c r="X1" s="165"/>
      <c r="Y1" s="165"/>
      <c r="Z1" s="165"/>
      <c r="AA1" s="165"/>
      <c r="AB1" s="165"/>
      <c r="AC1" s="165"/>
    </row>
    <row r="2" spans="1:29" s="166" customFormat="1" ht="24" hidden="1" customHeight="1">
      <c r="B2" s="622"/>
      <c r="C2" s="622"/>
      <c r="D2" s="622"/>
      <c r="E2" s="167"/>
      <c r="F2" s="167"/>
      <c r="G2" s="167"/>
      <c r="H2" s="167"/>
      <c r="I2" s="167"/>
      <c r="J2" s="624">
        <f>Ⅰ.保健活動体制!C2</f>
        <v>0</v>
      </c>
      <c r="K2" s="627">
        <f>Ⅰ.保健活動体制!F1</f>
        <v>0</v>
      </c>
      <c r="L2" s="628">
        <f>Ⅰ.保健活動体制!H1</f>
        <v>0</v>
      </c>
      <c r="M2" s="165"/>
      <c r="N2" s="165"/>
      <c r="O2" s="165"/>
      <c r="P2" s="165"/>
      <c r="Q2" s="165"/>
      <c r="R2" s="165"/>
      <c r="S2" s="165"/>
      <c r="T2" s="165"/>
      <c r="U2" s="165"/>
      <c r="V2" s="165"/>
      <c r="W2" s="165"/>
      <c r="X2" s="165"/>
      <c r="Y2" s="165"/>
      <c r="Z2" s="165"/>
      <c r="AA2" s="165"/>
      <c r="AB2" s="165"/>
      <c r="AC2" s="165"/>
    </row>
    <row r="3" spans="1:29" s="169" customFormat="1" ht="27.6" customHeight="1">
      <c r="B3" s="922" t="s">
        <v>239</v>
      </c>
      <c r="C3" s="923"/>
      <c r="D3" s="924"/>
      <c r="E3" s="168" t="s">
        <v>34</v>
      </c>
      <c r="F3" s="925" t="s">
        <v>564</v>
      </c>
      <c r="G3" s="926"/>
      <c r="H3" s="926"/>
      <c r="I3" s="927"/>
      <c r="J3" s="922" t="s">
        <v>219</v>
      </c>
      <c r="K3" s="923"/>
      <c r="L3" s="924"/>
    </row>
    <row r="4" spans="1:29" s="169" customFormat="1" ht="38.450000000000003" customHeight="1">
      <c r="B4" s="935"/>
      <c r="C4" s="936"/>
      <c r="D4" s="937"/>
      <c r="E4" s="170" t="s">
        <v>225</v>
      </c>
      <c r="F4" s="928" t="s">
        <v>32</v>
      </c>
      <c r="G4" s="929"/>
      <c r="H4" s="930" t="s">
        <v>33</v>
      </c>
      <c r="I4" s="931"/>
      <c r="J4" s="171" t="s">
        <v>343</v>
      </c>
      <c r="K4" s="172" t="s">
        <v>356</v>
      </c>
      <c r="L4" s="173" t="s">
        <v>62</v>
      </c>
    </row>
    <row r="5" spans="1:29" s="158" customFormat="1" ht="74.099999999999994" customHeight="1">
      <c r="A5" s="603">
        <f>Ⅰ.保健活動体制!$C$2</f>
        <v>0</v>
      </c>
      <c r="B5" s="943" t="s">
        <v>236</v>
      </c>
      <c r="C5" s="938" t="s">
        <v>240</v>
      </c>
      <c r="D5" s="157" t="s">
        <v>222</v>
      </c>
      <c r="E5" s="25"/>
      <c r="F5" s="26"/>
      <c r="G5" s="27" t="s">
        <v>153</v>
      </c>
      <c r="H5" s="28"/>
      <c r="I5" s="27" t="s">
        <v>153</v>
      </c>
      <c r="J5" s="288"/>
      <c r="K5" s="289"/>
      <c r="L5" s="290"/>
    </row>
    <row r="6" spans="1:29" s="158" customFormat="1" ht="74.099999999999994" customHeight="1">
      <c r="A6" s="603">
        <f>Ⅰ.保健活動体制!$C$2</f>
        <v>0</v>
      </c>
      <c r="B6" s="944"/>
      <c r="C6" s="940"/>
      <c r="D6" s="159" t="s">
        <v>223</v>
      </c>
      <c r="E6" s="25"/>
      <c r="F6" s="28"/>
      <c r="G6" s="27" t="s">
        <v>35</v>
      </c>
      <c r="H6" s="28"/>
      <c r="I6" s="27" t="s">
        <v>35</v>
      </c>
      <c r="J6" s="288"/>
      <c r="K6" s="289"/>
      <c r="L6" s="290"/>
    </row>
    <row r="7" spans="1:29" s="158" customFormat="1" ht="74.099999999999994" customHeight="1">
      <c r="A7" s="603">
        <f>Ⅰ.保健活動体制!$C$2</f>
        <v>0</v>
      </c>
      <c r="B7" s="944"/>
      <c r="C7" s="938" t="s">
        <v>354</v>
      </c>
      <c r="D7" s="160" t="s">
        <v>171</v>
      </c>
      <c r="E7" s="25"/>
      <c r="F7" s="28"/>
      <c r="G7" s="27" t="s">
        <v>153</v>
      </c>
      <c r="H7" s="28"/>
      <c r="I7" s="27" t="s">
        <v>153</v>
      </c>
      <c r="J7" s="288"/>
      <c r="K7" s="289"/>
      <c r="L7" s="291"/>
    </row>
    <row r="8" spans="1:29" s="158" customFormat="1" ht="74.099999999999994" customHeight="1">
      <c r="A8" s="603">
        <f>Ⅰ.保健活動体制!$C$2</f>
        <v>0</v>
      </c>
      <c r="B8" s="944"/>
      <c r="C8" s="939"/>
      <c r="D8" s="160" t="s">
        <v>211</v>
      </c>
      <c r="E8" s="25"/>
      <c r="F8" s="28"/>
      <c r="G8" s="27" t="s">
        <v>35</v>
      </c>
      <c r="H8" s="28"/>
      <c r="I8" s="27" t="s">
        <v>153</v>
      </c>
      <c r="J8" s="288"/>
      <c r="K8" s="289"/>
      <c r="L8" s="291"/>
    </row>
    <row r="9" spans="1:29" s="158" customFormat="1" ht="74.099999999999994" customHeight="1">
      <c r="A9" s="603">
        <f>Ⅰ.保健活動体制!$C$2</f>
        <v>0</v>
      </c>
      <c r="B9" s="944"/>
      <c r="C9" s="939"/>
      <c r="D9" s="160" t="s">
        <v>172</v>
      </c>
      <c r="E9" s="25"/>
      <c r="F9" s="28"/>
      <c r="G9" s="27" t="s">
        <v>153</v>
      </c>
      <c r="H9" s="28"/>
      <c r="I9" s="27" t="s">
        <v>153</v>
      </c>
      <c r="J9" s="288"/>
      <c r="K9" s="289"/>
      <c r="L9" s="291"/>
    </row>
    <row r="10" spans="1:29" s="158" customFormat="1" ht="74.099999999999994" customHeight="1">
      <c r="A10" s="603">
        <f>Ⅰ.保健活動体制!$C$2</f>
        <v>0</v>
      </c>
      <c r="B10" s="944"/>
      <c r="C10" s="939"/>
      <c r="D10" s="160" t="s">
        <v>212</v>
      </c>
      <c r="E10" s="25"/>
      <c r="F10" s="28"/>
      <c r="G10" s="27" t="s">
        <v>35</v>
      </c>
      <c r="H10" s="28"/>
      <c r="I10" s="27" t="s">
        <v>35</v>
      </c>
      <c r="J10" s="288"/>
      <c r="K10" s="289"/>
      <c r="L10" s="291"/>
    </row>
    <row r="11" spans="1:29" s="158" customFormat="1" ht="125.25" customHeight="1">
      <c r="A11" s="603">
        <f>Ⅰ.保健活動体制!$C$2</f>
        <v>0</v>
      </c>
      <c r="B11" s="945"/>
      <c r="C11" s="940"/>
      <c r="D11" s="160" t="s">
        <v>283</v>
      </c>
      <c r="E11" s="25"/>
      <c r="F11" s="315" t="s">
        <v>378</v>
      </c>
      <c r="G11" s="316"/>
      <c r="H11" s="61" t="s">
        <v>290</v>
      </c>
      <c r="I11" s="62"/>
      <c r="J11" s="147" t="s">
        <v>344</v>
      </c>
      <c r="K11" s="148" t="s">
        <v>345</v>
      </c>
      <c r="L11" s="285"/>
    </row>
    <row r="12" spans="1:29" s="158" customFormat="1" ht="81" customHeight="1">
      <c r="A12" s="603">
        <f>Ⅰ.保健活動体制!$C$2</f>
        <v>0</v>
      </c>
      <c r="B12" s="943" t="s">
        <v>241</v>
      </c>
      <c r="C12" s="941" t="s">
        <v>288</v>
      </c>
      <c r="D12" s="942"/>
      <c r="E12" s="25"/>
      <c r="F12" s="315" t="s">
        <v>380</v>
      </c>
      <c r="G12" s="62"/>
      <c r="H12" s="61" t="s">
        <v>379</v>
      </c>
      <c r="I12" s="62"/>
      <c r="J12" s="623" t="s">
        <v>593</v>
      </c>
      <c r="K12" s="289"/>
      <c r="L12" s="285"/>
    </row>
    <row r="13" spans="1:29" s="158" customFormat="1" ht="63.6" customHeight="1">
      <c r="A13" s="603">
        <f>Ⅰ.保健活動体制!$C$2</f>
        <v>0</v>
      </c>
      <c r="B13" s="944"/>
      <c r="C13" s="941" t="s">
        <v>242</v>
      </c>
      <c r="D13" s="942"/>
      <c r="E13" s="25"/>
      <c r="F13" s="29"/>
      <c r="G13" s="27" t="s">
        <v>153</v>
      </c>
      <c r="H13" s="29"/>
      <c r="I13" s="27" t="s">
        <v>153</v>
      </c>
      <c r="J13" s="292"/>
      <c r="K13" s="289"/>
      <c r="L13" s="293"/>
    </row>
    <row r="14" spans="1:29" s="158" customFormat="1" ht="81" customHeight="1">
      <c r="A14" s="603">
        <f>Ⅰ.保健活動体制!$C$2</f>
        <v>0</v>
      </c>
      <c r="B14" s="945"/>
      <c r="C14" s="941" t="s">
        <v>243</v>
      </c>
      <c r="D14" s="942"/>
      <c r="E14" s="25"/>
      <c r="F14" s="28"/>
      <c r="G14" s="27" t="s">
        <v>35</v>
      </c>
      <c r="H14" s="28"/>
      <c r="I14" s="27" t="s">
        <v>35</v>
      </c>
      <c r="J14" s="294"/>
      <c r="K14" s="289"/>
      <c r="L14" s="285"/>
    </row>
    <row r="15" spans="1:29" s="158" customFormat="1" ht="24.75" customHeight="1">
      <c r="A15" s="603">
        <f>Ⅰ.保健活動体制!$C$2</f>
        <v>0</v>
      </c>
      <c r="B15" s="161" t="s">
        <v>224</v>
      </c>
      <c r="C15" s="161"/>
      <c r="F15" s="162"/>
      <c r="G15" s="162"/>
      <c r="H15" s="162"/>
      <c r="I15" s="163"/>
      <c r="J15" s="155"/>
      <c r="K15" s="155"/>
      <c r="L15" s="163"/>
    </row>
    <row r="16" spans="1:29" s="158" customFormat="1" ht="51" customHeight="1">
      <c r="A16" s="603">
        <f>Ⅰ.保健活動体制!$C$2</f>
        <v>0</v>
      </c>
      <c r="B16" s="932"/>
      <c r="C16" s="933"/>
      <c r="D16" s="933"/>
      <c r="E16" s="934"/>
      <c r="F16" s="30"/>
      <c r="G16" s="27" t="s">
        <v>35</v>
      </c>
      <c r="H16" s="30"/>
      <c r="I16" s="27" t="s">
        <v>35</v>
      </c>
      <c r="J16" s="136"/>
      <c r="K16" s="137"/>
      <c r="L16" s="135"/>
    </row>
    <row r="17" spans="1:12" s="158" customFormat="1" ht="51" customHeight="1">
      <c r="A17" s="603">
        <f>Ⅰ.保健活動体制!$C$2</f>
        <v>0</v>
      </c>
      <c r="B17" s="932"/>
      <c r="C17" s="933"/>
      <c r="D17" s="933"/>
      <c r="E17" s="934"/>
      <c r="F17" s="29"/>
      <c r="G17" s="27" t="s">
        <v>35</v>
      </c>
      <c r="H17" s="29"/>
      <c r="I17" s="27" t="s">
        <v>35</v>
      </c>
      <c r="J17" s="136"/>
      <c r="K17" s="137"/>
      <c r="L17" s="135"/>
    </row>
    <row r="20" spans="1:12" ht="15" hidden="1" customHeight="1">
      <c r="B20" s="24">
        <v>1</v>
      </c>
    </row>
    <row r="21" spans="1:12" ht="15" hidden="1" customHeight="1">
      <c r="B21" s="24">
        <v>0</v>
      </c>
    </row>
  </sheetData>
  <sheetProtection algorithmName="SHA-512" hashValue="wSuCdWeqCOiC/cTUcLwsPvaq4NX+b0lrWOXgxiJsPES5ACeeInHZwtd3spI/BO2dBwGJs7JY6yqjUlgypbf++g==" saltValue="9H6DjQJDL7nBlxUZoCzlYg==" spinCount="100000" sheet="1" formatCells="0" formatColumns="0" formatRows="0" insertRows="0" deleteRows="0" selectLockedCells="1"/>
  <mergeCells count="14">
    <mergeCell ref="J3:L3"/>
    <mergeCell ref="F3:I3"/>
    <mergeCell ref="F4:G4"/>
    <mergeCell ref="H4:I4"/>
    <mergeCell ref="B17:E17"/>
    <mergeCell ref="B16:E16"/>
    <mergeCell ref="B3:D4"/>
    <mergeCell ref="C7:C11"/>
    <mergeCell ref="C14:D14"/>
    <mergeCell ref="C13:D13"/>
    <mergeCell ref="C12:D12"/>
    <mergeCell ref="B12:B14"/>
    <mergeCell ref="B5:B11"/>
    <mergeCell ref="C5:C6"/>
  </mergeCells>
  <phoneticPr fontId="4"/>
  <dataValidations xWindow="495" yWindow="666" count="1">
    <dataValidation type="list" allowBlank="1" showInputMessage="1" showErrorMessage="1" error="１か０を入力" prompt="あり=１_x000a_なし=０" sqref="E5:E14" xr:uid="{00000000-0002-0000-0100-000000000000}">
      <formula1>$B$20:$B$21</formula1>
    </dataValidation>
  </dataValidations>
  <pageMargins left="0.51181102362204722" right="0.47244094488188981" top="0.91" bottom="0.39" header="0.59" footer="0.31496062992125984"/>
  <pageSetup paperSize="9" scale="53" orientation="landscape" r:id="rId1"/>
  <headerFooter>
    <oddHeader>&amp;L2025年度都医学研夏のセミナー
事前課題&amp;C&amp;18Ⅲ．難病の診断ツール</oddHeader>
  </headerFooter>
  <ignoredErrors>
    <ignoredError sqref="A5:A1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T58"/>
  <sheetViews>
    <sheetView showGridLines="0" view="pageLayout" topLeftCell="B1" zoomScale="70" zoomScaleNormal="70" zoomScaleSheetLayoutView="80" zoomScalePageLayoutView="70" workbookViewId="0">
      <selection activeCell="C8" sqref="C8:D8"/>
    </sheetView>
  </sheetViews>
  <sheetFormatPr defaultColWidth="9" defaultRowHeight="13.5"/>
  <cols>
    <col min="1" max="1" width="3.25" style="20" hidden="1" customWidth="1"/>
    <col min="2" max="2" width="16.5" style="20" customWidth="1"/>
    <col min="3" max="4" width="11.375" style="20" customWidth="1"/>
    <col min="5" max="5" width="10.125" style="20" customWidth="1"/>
    <col min="6" max="6" width="4.625" style="20" customWidth="1"/>
    <col min="7" max="7" width="10.125" style="20" customWidth="1"/>
    <col min="8" max="8" width="4.625" style="20" customWidth="1"/>
    <col min="9" max="9" width="10.125" style="20" customWidth="1"/>
    <col min="10" max="10" width="4.625" style="20" customWidth="1"/>
    <col min="11" max="11" width="14.125" style="20" customWidth="1"/>
    <col min="12" max="13" width="15.875" style="20" customWidth="1"/>
    <col min="14" max="14" width="21.5" style="20" customWidth="1"/>
    <col min="15" max="16" width="15.875" style="20" customWidth="1"/>
    <col min="17" max="18" width="18" style="20" customWidth="1"/>
    <col min="19" max="20" width="16.625" style="20" customWidth="1"/>
    <col min="21" max="21" width="3.5" style="20" customWidth="1"/>
    <col min="22" max="16384" width="9" style="20"/>
  </cols>
  <sheetData>
    <row r="1" spans="1:19" ht="39" customHeight="1">
      <c r="B1" s="19" t="s">
        <v>270</v>
      </c>
      <c r="I1" s="295"/>
      <c r="K1" s="394" t="s">
        <v>575</v>
      </c>
    </row>
    <row r="2" spans="1:19" ht="11.45" customHeight="1">
      <c r="B2" s="21"/>
      <c r="C2" s="88"/>
      <c r="D2" s="88"/>
      <c r="E2" s="88"/>
      <c r="F2" s="88"/>
      <c r="G2" s="88"/>
      <c r="H2" s="88"/>
      <c r="I2" s="88"/>
      <c r="J2" s="88"/>
      <c r="L2" s="88"/>
      <c r="M2" s="88"/>
      <c r="N2" s="156"/>
      <c r="O2" s="156"/>
      <c r="P2" s="156"/>
    </row>
    <row r="3" spans="1:19" ht="34.5" customHeight="1">
      <c r="B3" s="946" t="s">
        <v>275</v>
      </c>
      <c r="C3" s="947"/>
      <c r="D3" s="948"/>
      <c r="E3" s="89">
        <f>'Ⅲ-様式１‐①各在宅ALS療養者の状況'!P10</f>
        <v>0</v>
      </c>
      <c r="F3" s="90" t="s">
        <v>35</v>
      </c>
      <c r="G3" s="91"/>
      <c r="H3" s="91"/>
      <c r="I3" s="91"/>
      <c r="J3" s="21"/>
      <c r="K3" s="21"/>
      <c r="L3" s="21"/>
      <c r="M3" s="92" t="s">
        <v>36</v>
      </c>
      <c r="N3" s="629" t="s">
        <v>90</v>
      </c>
      <c r="O3" s="93">
        <f>'Ⅲ-様式１‐①各在宅ALS療養者の状況'!G9</f>
        <v>0</v>
      </c>
      <c r="P3" s="94" t="str">
        <f>'Ⅲ-様式１‐①各在宅ALS療養者の状況'!H9</f>
        <v>Km2</v>
      </c>
    </row>
    <row r="4" spans="1:19" ht="34.5" customHeight="1">
      <c r="B4" s="21"/>
      <c r="C4" s="21"/>
      <c r="D4" s="21"/>
      <c r="E4" s="21"/>
      <c r="F4" s="21"/>
      <c r="G4" s="21"/>
      <c r="H4" s="21"/>
      <c r="I4" s="21"/>
      <c r="J4" s="21"/>
      <c r="K4" s="21"/>
      <c r="L4" s="21"/>
      <c r="M4" s="92" t="s">
        <v>37</v>
      </c>
      <c r="N4" s="629" t="s">
        <v>38</v>
      </c>
      <c r="O4" s="95">
        <f>'Ⅲ-様式１‐①各在宅ALS療養者の状況'!G8</f>
        <v>0</v>
      </c>
      <c r="P4" s="94" t="str">
        <f>'Ⅲ-様式１‐①各在宅ALS療養者の状況'!H8</f>
        <v>人</v>
      </c>
    </row>
    <row r="5" spans="1:19" ht="12" customHeight="1" thickBot="1">
      <c r="B5" s="21"/>
      <c r="C5" s="21"/>
      <c r="D5" s="21"/>
      <c r="E5" s="21"/>
      <c r="F5" s="21"/>
      <c r="G5" s="21"/>
      <c r="H5" s="21"/>
      <c r="I5" s="21"/>
      <c r="J5" s="21"/>
      <c r="K5" s="21"/>
      <c r="L5" s="21"/>
      <c r="M5" s="21"/>
      <c r="N5" s="14"/>
      <c r="O5" s="21"/>
      <c r="P5" s="21"/>
      <c r="Q5" s="21"/>
      <c r="R5" s="21"/>
      <c r="S5" s="21"/>
    </row>
    <row r="6" spans="1:19" s="22" customFormat="1" ht="45.6" customHeight="1">
      <c r="B6" s="949" t="s">
        <v>203</v>
      </c>
      <c r="C6" s="959" t="s">
        <v>204</v>
      </c>
      <c r="D6" s="956"/>
      <c r="E6" s="955" t="s">
        <v>205</v>
      </c>
      <c r="F6" s="956"/>
      <c r="G6" s="955" t="s">
        <v>206</v>
      </c>
      <c r="H6" s="956"/>
      <c r="I6" s="955" t="s">
        <v>207</v>
      </c>
      <c r="J6" s="956"/>
      <c r="K6" s="32" t="s">
        <v>291</v>
      </c>
      <c r="L6" s="31" t="s">
        <v>229</v>
      </c>
      <c r="M6" s="32" t="s">
        <v>230</v>
      </c>
      <c r="N6" s="31" t="s">
        <v>285</v>
      </c>
      <c r="O6" s="32" t="s">
        <v>235</v>
      </c>
      <c r="P6" s="33" t="s">
        <v>286</v>
      </c>
    </row>
    <row r="7" spans="1:19" s="22" customFormat="1" ht="44.1" customHeight="1" thickBot="1">
      <c r="B7" s="950"/>
      <c r="C7" s="960"/>
      <c r="D7" s="958"/>
      <c r="E7" s="957"/>
      <c r="F7" s="958"/>
      <c r="G7" s="957"/>
      <c r="H7" s="958"/>
      <c r="I7" s="957"/>
      <c r="J7" s="958"/>
      <c r="K7" s="34" t="s">
        <v>227</v>
      </c>
      <c r="L7" s="35" t="s">
        <v>226</v>
      </c>
      <c r="M7" s="34" t="s">
        <v>226</v>
      </c>
      <c r="N7" s="35" t="s">
        <v>227</v>
      </c>
      <c r="O7" s="34" t="s">
        <v>228</v>
      </c>
      <c r="P7" s="36" t="s">
        <v>228</v>
      </c>
    </row>
    <row r="8" spans="1:19" s="174" customFormat="1" ht="27.75" customHeight="1">
      <c r="A8" s="604">
        <f>Ⅰ.保健活動体制!$C$2</f>
        <v>0</v>
      </c>
      <c r="B8" s="107" t="s">
        <v>323</v>
      </c>
      <c r="C8" s="951"/>
      <c r="D8" s="952"/>
      <c r="E8" s="111"/>
      <c r="F8" s="108" t="s">
        <v>210</v>
      </c>
      <c r="G8" s="111"/>
      <c r="H8" s="109" t="s">
        <v>620</v>
      </c>
      <c r="I8" s="124"/>
      <c r="J8" s="109" t="s">
        <v>210</v>
      </c>
      <c r="K8" s="110"/>
      <c r="L8" s="110"/>
      <c r="M8" s="127"/>
      <c r="N8" s="127"/>
      <c r="O8" s="128"/>
      <c r="P8" s="129"/>
    </row>
    <row r="9" spans="1:19" s="174" customFormat="1" ht="27.75" customHeight="1">
      <c r="A9" s="604">
        <f>Ⅰ.保健活動体制!$C$2</f>
        <v>0</v>
      </c>
      <c r="B9" s="112" t="s">
        <v>324</v>
      </c>
      <c r="C9" s="953"/>
      <c r="D9" s="954"/>
      <c r="E9" s="116"/>
      <c r="F9" s="113" t="s">
        <v>210</v>
      </c>
      <c r="G9" s="116"/>
      <c r="H9" s="114" t="s">
        <v>210</v>
      </c>
      <c r="I9" s="125"/>
      <c r="J9" s="114" t="s">
        <v>210</v>
      </c>
      <c r="K9" s="115"/>
      <c r="L9" s="115"/>
      <c r="M9" s="130"/>
      <c r="N9" s="130"/>
      <c r="O9" s="131"/>
      <c r="P9" s="132"/>
    </row>
    <row r="10" spans="1:19" s="174" customFormat="1" ht="27.75" customHeight="1">
      <c r="A10" s="604">
        <f>Ⅰ.保健活動体制!$C$2</f>
        <v>0</v>
      </c>
      <c r="B10" s="112" t="s">
        <v>325</v>
      </c>
      <c r="C10" s="953"/>
      <c r="D10" s="954"/>
      <c r="E10" s="116"/>
      <c r="F10" s="113" t="s">
        <v>210</v>
      </c>
      <c r="G10" s="116"/>
      <c r="H10" s="114" t="s">
        <v>210</v>
      </c>
      <c r="I10" s="125"/>
      <c r="J10" s="114" t="s">
        <v>210</v>
      </c>
      <c r="K10" s="115"/>
      <c r="L10" s="115"/>
      <c r="M10" s="130"/>
      <c r="N10" s="130"/>
      <c r="O10" s="131"/>
      <c r="P10" s="132"/>
    </row>
    <row r="11" spans="1:19" s="174" customFormat="1" ht="27.75" customHeight="1">
      <c r="A11" s="604">
        <f>Ⅰ.保健活動体制!$C$2</f>
        <v>0</v>
      </c>
      <c r="B11" s="112" t="s">
        <v>326</v>
      </c>
      <c r="C11" s="953"/>
      <c r="D11" s="954"/>
      <c r="E11" s="116"/>
      <c r="F11" s="113" t="s">
        <v>210</v>
      </c>
      <c r="G11" s="116"/>
      <c r="H11" s="114" t="s">
        <v>210</v>
      </c>
      <c r="I11" s="125"/>
      <c r="J11" s="114" t="s">
        <v>210</v>
      </c>
      <c r="K11" s="115"/>
      <c r="L11" s="115"/>
      <c r="M11" s="130"/>
      <c r="N11" s="130"/>
      <c r="O11" s="131"/>
      <c r="P11" s="132"/>
    </row>
    <row r="12" spans="1:19" s="174" customFormat="1" ht="27.75" customHeight="1">
      <c r="A12" s="604">
        <f>Ⅰ.保健活動体制!$C$2</f>
        <v>0</v>
      </c>
      <c r="B12" s="112" t="s">
        <v>327</v>
      </c>
      <c r="C12" s="953"/>
      <c r="D12" s="954"/>
      <c r="E12" s="116"/>
      <c r="F12" s="113" t="s">
        <v>210</v>
      </c>
      <c r="G12" s="116"/>
      <c r="H12" s="114" t="s">
        <v>210</v>
      </c>
      <c r="I12" s="125"/>
      <c r="J12" s="114" t="s">
        <v>210</v>
      </c>
      <c r="K12" s="115"/>
      <c r="L12" s="115"/>
      <c r="M12" s="130"/>
      <c r="N12" s="130"/>
      <c r="O12" s="131"/>
      <c r="P12" s="132"/>
    </row>
    <row r="13" spans="1:19" s="174" customFormat="1" ht="27.75" customHeight="1">
      <c r="A13" s="604">
        <f>Ⅰ.保健活動体制!$C$2</f>
        <v>0</v>
      </c>
      <c r="B13" s="112" t="s">
        <v>328</v>
      </c>
      <c r="C13" s="953"/>
      <c r="D13" s="954"/>
      <c r="E13" s="116"/>
      <c r="F13" s="113" t="s">
        <v>210</v>
      </c>
      <c r="G13" s="116"/>
      <c r="H13" s="114" t="s">
        <v>210</v>
      </c>
      <c r="I13" s="125"/>
      <c r="J13" s="114" t="s">
        <v>210</v>
      </c>
      <c r="K13" s="115"/>
      <c r="L13" s="115"/>
      <c r="M13" s="130"/>
      <c r="N13" s="130"/>
      <c r="O13" s="131"/>
      <c r="P13" s="132"/>
    </row>
    <row r="14" spans="1:19" s="174" customFormat="1" ht="27.75" customHeight="1">
      <c r="A14" s="604">
        <f>Ⅰ.保健活動体制!$C$2</f>
        <v>0</v>
      </c>
      <c r="B14" s="112" t="s">
        <v>329</v>
      </c>
      <c r="C14" s="953"/>
      <c r="D14" s="954"/>
      <c r="E14" s="116"/>
      <c r="F14" s="113" t="s">
        <v>210</v>
      </c>
      <c r="G14" s="116"/>
      <c r="H14" s="114" t="s">
        <v>210</v>
      </c>
      <c r="I14" s="125"/>
      <c r="J14" s="114" t="s">
        <v>210</v>
      </c>
      <c r="K14" s="115"/>
      <c r="L14" s="115"/>
      <c r="M14" s="130"/>
      <c r="N14" s="130"/>
      <c r="O14" s="131"/>
      <c r="P14" s="132"/>
    </row>
    <row r="15" spans="1:19" s="174" customFormat="1" ht="27.75" customHeight="1">
      <c r="A15" s="604">
        <f>Ⅰ.保健活動体制!$C$2</f>
        <v>0</v>
      </c>
      <c r="B15" s="112" t="s">
        <v>330</v>
      </c>
      <c r="C15" s="953"/>
      <c r="D15" s="954"/>
      <c r="E15" s="116"/>
      <c r="F15" s="113" t="s">
        <v>210</v>
      </c>
      <c r="G15" s="116"/>
      <c r="H15" s="114" t="s">
        <v>210</v>
      </c>
      <c r="I15" s="125"/>
      <c r="J15" s="114" t="s">
        <v>210</v>
      </c>
      <c r="K15" s="115"/>
      <c r="L15" s="115"/>
      <c r="M15" s="130"/>
      <c r="N15" s="130"/>
      <c r="O15" s="131"/>
      <c r="P15" s="132"/>
    </row>
    <row r="16" spans="1:19" s="174" customFormat="1" ht="27.75" customHeight="1">
      <c r="A16" s="604">
        <f>Ⅰ.保健活動体制!$C$2</f>
        <v>0</v>
      </c>
      <c r="B16" s="112" t="s">
        <v>331</v>
      </c>
      <c r="C16" s="953"/>
      <c r="D16" s="954"/>
      <c r="E16" s="116"/>
      <c r="F16" s="113" t="s">
        <v>210</v>
      </c>
      <c r="G16" s="116"/>
      <c r="H16" s="114" t="s">
        <v>210</v>
      </c>
      <c r="I16" s="125"/>
      <c r="J16" s="114" t="s">
        <v>210</v>
      </c>
      <c r="K16" s="115"/>
      <c r="L16" s="115"/>
      <c r="M16" s="130"/>
      <c r="N16" s="130"/>
      <c r="O16" s="131"/>
      <c r="P16" s="132"/>
    </row>
    <row r="17" spans="1:16" s="174" customFormat="1" ht="27.75" customHeight="1">
      <c r="A17" s="604">
        <f>Ⅰ.保健活動体制!$C$2</f>
        <v>0</v>
      </c>
      <c r="B17" s="112" t="s">
        <v>332</v>
      </c>
      <c r="C17" s="953"/>
      <c r="D17" s="954"/>
      <c r="E17" s="116"/>
      <c r="F17" s="113" t="s">
        <v>210</v>
      </c>
      <c r="G17" s="116"/>
      <c r="H17" s="114" t="s">
        <v>210</v>
      </c>
      <c r="I17" s="125"/>
      <c r="J17" s="114" t="s">
        <v>210</v>
      </c>
      <c r="K17" s="115"/>
      <c r="L17" s="115"/>
      <c r="M17" s="130"/>
      <c r="N17" s="130"/>
      <c r="O17" s="131"/>
      <c r="P17" s="132"/>
    </row>
    <row r="18" spans="1:16" s="174" customFormat="1" ht="27.75" customHeight="1">
      <c r="A18" s="604">
        <f>Ⅰ.保健活動体制!$C$2</f>
        <v>0</v>
      </c>
      <c r="B18" s="112" t="s">
        <v>333</v>
      </c>
      <c r="C18" s="953"/>
      <c r="D18" s="954"/>
      <c r="E18" s="116"/>
      <c r="F18" s="113" t="s">
        <v>0</v>
      </c>
      <c r="G18" s="116"/>
      <c r="H18" s="114" t="s">
        <v>0</v>
      </c>
      <c r="I18" s="125"/>
      <c r="J18" s="114" t="s">
        <v>0</v>
      </c>
      <c r="K18" s="115"/>
      <c r="L18" s="115"/>
      <c r="M18" s="130"/>
      <c r="N18" s="130"/>
      <c r="O18" s="131"/>
      <c r="P18" s="132"/>
    </row>
    <row r="19" spans="1:16" s="174" customFormat="1" ht="27.75" customHeight="1">
      <c r="A19" s="604">
        <f>Ⅰ.保健活動体制!$C$2</f>
        <v>0</v>
      </c>
      <c r="B19" s="112" t="s">
        <v>334</v>
      </c>
      <c r="C19" s="953"/>
      <c r="D19" s="954"/>
      <c r="E19" s="116"/>
      <c r="F19" s="113" t="s">
        <v>0</v>
      </c>
      <c r="G19" s="116"/>
      <c r="H19" s="114" t="s">
        <v>0</v>
      </c>
      <c r="I19" s="125"/>
      <c r="J19" s="114" t="s">
        <v>0</v>
      </c>
      <c r="K19" s="115"/>
      <c r="L19" s="115"/>
      <c r="M19" s="130"/>
      <c r="N19" s="130"/>
      <c r="O19" s="131"/>
      <c r="P19" s="132"/>
    </row>
    <row r="20" spans="1:16" s="174" customFormat="1" ht="27.75" customHeight="1">
      <c r="A20" s="604">
        <f>Ⅰ.保健活動体制!$C$2</f>
        <v>0</v>
      </c>
      <c r="B20" s="117" t="s">
        <v>64</v>
      </c>
      <c r="C20" s="953"/>
      <c r="D20" s="954"/>
      <c r="E20" s="122"/>
      <c r="F20" s="113" t="s">
        <v>0</v>
      </c>
      <c r="G20" s="122"/>
      <c r="H20" s="114" t="s">
        <v>0</v>
      </c>
      <c r="I20" s="122"/>
      <c r="J20" s="114" t="s">
        <v>0</v>
      </c>
      <c r="K20" s="115"/>
      <c r="L20" s="115"/>
      <c r="M20" s="130"/>
      <c r="N20" s="130"/>
      <c r="O20" s="131"/>
      <c r="P20" s="132"/>
    </row>
    <row r="21" spans="1:16" s="174" customFormat="1" ht="27.75" customHeight="1">
      <c r="A21" s="604">
        <f>Ⅰ.保健活動体制!$C$2</f>
        <v>0</v>
      </c>
      <c r="B21" s="118" t="s">
        <v>65</v>
      </c>
      <c r="C21" s="953"/>
      <c r="D21" s="954"/>
      <c r="E21" s="116"/>
      <c r="F21" s="113" t="s">
        <v>0</v>
      </c>
      <c r="G21" s="116"/>
      <c r="H21" s="114" t="s">
        <v>0</v>
      </c>
      <c r="I21" s="125"/>
      <c r="J21" s="114" t="s">
        <v>0</v>
      </c>
      <c r="K21" s="115"/>
      <c r="L21" s="115"/>
      <c r="M21" s="130"/>
      <c r="N21" s="130"/>
      <c r="O21" s="131"/>
      <c r="P21" s="132"/>
    </row>
    <row r="22" spans="1:16" s="174" customFormat="1" ht="27.75" customHeight="1">
      <c r="A22" s="604">
        <f>Ⅰ.保健活動体制!$C$2</f>
        <v>0</v>
      </c>
      <c r="B22" s="118" t="s">
        <v>66</v>
      </c>
      <c r="C22" s="953"/>
      <c r="D22" s="954"/>
      <c r="E22" s="116"/>
      <c r="F22" s="113" t="s">
        <v>0</v>
      </c>
      <c r="G22" s="116"/>
      <c r="H22" s="114" t="s">
        <v>0</v>
      </c>
      <c r="I22" s="125"/>
      <c r="J22" s="114" t="s">
        <v>0</v>
      </c>
      <c r="K22" s="115"/>
      <c r="L22" s="115"/>
      <c r="M22" s="130"/>
      <c r="N22" s="130"/>
      <c r="O22" s="131"/>
      <c r="P22" s="132"/>
    </row>
    <row r="23" spans="1:16" s="174" customFormat="1" ht="27.75" customHeight="1">
      <c r="A23" s="604">
        <f>Ⅰ.保健活動体制!$C$2</f>
        <v>0</v>
      </c>
      <c r="B23" s="118" t="s">
        <v>67</v>
      </c>
      <c r="C23" s="953"/>
      <c r="D23" s="954"/>
      <c r="E23" s="116"/>
      <c r="F23" s="113" t="s">
        <v>0</v>
      </c>
      <c r="G23" s="116"/>
      <c r="H23" s="114" t="s">
        <v>0</v>
      </c>
      <c r="I23" s="125"/>
      <c r="J23" s="114" t="s">
        <v>0</v>
      </c>
      <c r="K23" s="115"/>
      <c r="L23" s="115"/>
      <c r="M23" s="130"/>
      <c r="N23" s="130"/>
      <c r="O23" s="131"/>
      <c r="P23" s="132"/>
    </row>
    <row r="24" spans="1:16" s="174" customFormat="1" ht="27.75" customHeight="1">
      <c r="A24" s="604">
        <f>Ⅰ.保健活動体制!$C$2</f>
        <v>0</v>
      </c>
      <c r="B24" s="118" t="s">
        <v>68</v>
      </c>
      <c r="C24" s="953"/>
      <c r="D24" s="954"/>
      <c r="E24" s="116"/>
      <c r="F24" s="113" t="s">
        <v>0</v>
      </c>
      <c r="G24" s="116"/>
      <c r="H24" s="114" t="s">
        <v>0</v>
      </c>
      <c r="I24" s="125"/>
      <c r="J24" s="114" t="s">
        <v>0</v>
      </c>
      <c r="K24" s="115"/>
      <c r="L24" s="115"/>
      <c r="M24" s="130"/>
      <c r="N24" s="130"/>
      <c r="O24" s="131"/>
      <c r="P24" s="132"/>
    </row>
    <row r="25" spans="1:16" s="174" customFormat="1" ht="27.75" customHeight="1">
      <c r="A25" s="604">
        <f>Ⅰ.保健活動体制!$C$2</f>
        <v>0</v>
      </c>
      <c r="B25" s="118" t="s">
        <v>69</v>
      </c>
      <c r="C25" s="953"/>
      <c r="D25" s="954"/>
      <c r="E25" s="116"/>
      <c r="F25" s="113" t="s">
        <v>0</v>
      </c>
      <c r="G25" s="116"/>
      <c r="H25" s="114" t="s">
        <v>0</v>
      </c>
      <c r="I25" s="125"/>
      <c r="J25" s="114" t="s">
        <v>0</v>
      </c>
      <c r="K25" s="115"/>
      <c r="L25" s="115"/>
      <c r="M25" s="130"/>
      <c r="N25" s="130"/>
      <c r="O25" s="131"/>
      <c r="P25" s="132"/>
    </row>
    <row r="26" spans="1:16" s="174" customFormat="1" ht="27.75" customHeight="1">
      <c r="A26" s="604">
        <f>Ⅰ.保健活動体制!$C$2</f>
        <v>0</v>
      </c>
      <c r="B26" s="118" t="s">
        <v>70</v>
      </c>
      <c r="C26" s="953"/>
      <c r="D26" s="954"/>
      <c r="E26" s="116"/>
      <c r="F26" s="113" t="s">
        <v>0</v>
      </c>
      <c r="G26" s="116"/>
      <c r="H26" s="114" t="s">
        <v>0</v>
      </c>
      <c r="I26" s="125"/>
      <c r="J26" s="114" t="s">
        <v>0</v>
      </c>
      <c r="K26" s="115"/>
      <c r="L26" s="115"/>
      <c r="M26" s="130"/>
      <c r="N26" s="130"/>
      <c r="O26" s="131"/>
      <c r="P26" s="132"/>
    </row>
    <row r="27" spans="1:16" s="174" customFormat="1" ht="27.75" customHeight="1">
      <c r="A27" s="604">
        <f>Ⅰ.保健活動体制!$C$2</f>
        <v>0</v>
      </c>
      <c r="B27" s="118" t="s">
        <v>71</v>
      </c>
      <c r="C27" s="953"/>
      <c r="D27" s="954"/>
      <c r="E27" s="116"/>
      <c r="F27" s="113" t="s">
        <v>0</v>
      </c>
      <c r="G27" s="116"/>
      <c r="H27" s="114" t="s">
        <v>0</v>
      </c>
      <c r="I27" s="125"/>
      <c r="J27" s="114" t="s">
        <v>0</v>
      </c>
      <c r="K27" s="115"/>
      <c r="L27" s="115"/>
      <c r="M27" s="130"/>
      <c r="N27" s="130"/>
      <c r="O27" s="131"/>
      <c r="P27" s="132"/>
    </row>
    <row r="28" spans="1:16" s="174" customFormat="1" ht="27.75" customHeight="1">
      <c r="A28" s="604">
        <f>Ⅰ.保健活動体制!$C$2</f>
        <v>0</v>
      </c>
      <c r="B28" s="118" t="s">
        <v>72</v>
      </c>
      <c r="C28" s="953"/>
      <c r="D28" s="954"/>
      <c r="E28" s="116"/>
      <c r="F28" s="113" t="s">
        <v>0</v>
      </c>
      <c r="G28" s="116"/>
      <c r="H28" s="114" t="s">
        <v>0</v>
      </c>
      <c r="I28" s="125"/>
      <c r="J28" s="114" t="s">
        <v>0</v>
      </c>
      <c r="K28" s="115"/>
      <c r="L28" s="115"/>
      <c r="M28" s="130"/>
      <c r="N28" s="130"/>
      <c r="O28" s="131"/>
      <c r="P28" s="132"/>
    </row>
    <row r="29" spans="1:16" s="174" customFormat="1" ht="27.75" customHeight="1">
      <c r="A29" s="604">
        <f>Ⅰ.保健活動体制!$C$2</f>
        <v>0</v>
      </c>
      <c r="B29" s="118" t="s">
        <v>73</v>
      </c>
      <c r="C29" s="953"/>
      <c r="D29" s="954"/>
      <c r="E29" s="116"/>
      <c r="F29" s="113" t="s">
        <v>0</v>
      </c>
      <c r="G29" s="116"/>
      <c r="H29" s="114" t="s">
        <v>0</v>
      </c>
      <c r="I29" s="125"/>
      <c r="J29" s="114" t="s">
        <v>0</v>
      </c>
      <c r="K29" s="115"/>
      <c r="L29" s="115"/>
      <c r="M29" s="130"/>
      <c r="N29" s="130"/>
      <c r="O29" s="131"/>
      <c r="P29" s="132"/>
    </row>
    <row r="30" spans="1:16" s="174" customFormat="1" ht="27.75" customHeight="1">
      <c r="A30" s="604">
        <f>Ⅰ.保健活動体制!$C$2</f>
        <v>0</v>
      </c>
      <c r="B30" s="118" t="s">
        <v>74</v>
      </c>
      <c r="C30" s="953"/>
      <c r="D30" s="954"/>
      <c r="E30" s="116"/>
      <c r="F30" s="113" t="s">
        <v>0</v>
      </c>
      <c r="G30" s="116"/>
      <c r="H30" s="114" t="s">
        <v>0</v>
      </c>
      <c r="I30" s="125"/>
      <c r="J30" s="114" t="s">
        <v>0</v>
      </c>
      <c r="K30" s="115"/>
      <c r="L30" s="115"/>
      <c r="M30" s="130"/>
      <c r="N30" s="130"/>
      <c r="O30" s="131"/>
      <c r="P30" s="132"/>
    </row>
    <row r="31" spans="1:16" s="174" customFormat="1" ht="27.75" customHeight="1">
      <c r="A31" s="604">
        <f>Ⅰ.保健活動体制!$C$2</f>
        <v>0</v>
      </c>
      <c r="B31" s="118" t="s">
        <v>75</v>
      </c>
      <c r="C31" s="953"/>
      <c r="D31" s="954"/>
      <c r="E31" s="116"/>
      <c r="F31" s="113" t="s">
        <v>0</v>
      </c>
      <c r="G31" s="116"/>
      <c r="H31" s="114" t="s">
        <v>0</v>
      </c>
      <c r="I31" s="125"/>
      <c r="J31" s="114" t="s">
        <v>0</v>
      </c>
      <c r="K31" s="115"/>
      <c r="L31" s="115"/>
      <c r="M31" s="130"/>
      <c r="N31" s="130"/>
      <c r="O31" s="131"/>
      <c r="P31" s="132"/>
    </row>
    <row r="32" spans="1:16" s="174" customFormat="1" ht="27.75" customHeight="1">
      <c r="A32" s="604">
        <f>Ⅰ.保健活動体制!$C$2</f>
        <v>0</v>
      </c>
      <c r="B32" s="118" t="s">
        <v>76</v>
      </c>
      <c r="C32" s="953"/>
      <c r="D32" s="954"/>
      <c r="E32" s="116"/>
      <c r="F32" s="113" t="s">
        <v>0</v>
      </c>
      <c r="G32" s="116"/>
      <c r="H32" s="114" t="s">
        <v>0</v>
      </c>
      <c r="I32" s="125"/>
      <c r="J32" s="114" t="s">
        <v>0</v>
      </c>
      <c r="K32" s="115"/>
      <c r="L32" s="115"/>
      <c r="M32" s="130"/>
      <c r="N32" s="130"/>
      <c r="O32" s="131"/>
      <c r="P32" s="132"/>
    </row>
    <row r="33" spans="1:16" s="174" customFormat="1" ht="27.75" customHeight="1">
      <c r="A33" s="604">
        <f>Ⅰ.保健活動体制!$C$2</f>
        <v>0</v>
      </c>
      <c r="B33" s="118" t="s">
        <v>77</v>
      </c>
      <c r="C33" s="953"/>
      <c r="D33" s="954"/>
      <c r="E33" s="116"/>
      <c r="F33" s="113" t="s">
        <v>0</v>
      </c>
      <c r="G33" s="116"/>
      <c r="H33" s="114" t="s">
        <v>0</v>
      </c>
      <c r="I33" s="125"/>
      <c r="J33" s="114" t="s">
        <v>0</v>
      </c>
      <c r="K33" s="115"/>
      <c r="L33" s="115"/>
      <c r="M33" s="130"/>
      <c r="N33" s="130"/>
      <c r="O33" s="131"/>
      <c r="P33" s="132"/>
    </row>
    <row r="34" spans="1:16" s="174" customFormat="1" ht="27.75" customHeight="1">
      <c r="A34" s="604">
        <f>Ⅰ.保健活動体制!$C$2</f>
        <v>0</v>
      </c>
      <c r="B34" s="118" t="s">
        <v>78</v>
      </c>
      <c r="C34" s="953"/>
      <c r="D34" s="954"/>
      <c r="E34" s="116"/>
      <c r="F34" s="113" t="s">
        <v>0</v>
      </c>
      <c r="G34" s="116"/>
      <c r="H34" s="114" t="s">
        <v>0</v>
      </c>
      <c r="I34" s="125"/>
      <c r="J34" s="114" t="s">
        <v>0</v>
      </c>
      <c r="K34" s="115"/>
      <c r="L34" s="115"/>
      <c r="M34" s="130"/>
      <c r="N34" s="130"/>
      <c r="O34" s="131"/>
      <c r="P34" s="132"/>
    </row>
    <row r="35" spans="1:16" s="174" customFormat="1" ht="27.75" customHeight="1">
      <c r="A35" s="604">
        <f>Ⅰ.保健活動体制!$C$2</f>
        <v>0</v>
      </c>
      <c r="B35" s="118" t="s">
        <v>79</v>
      </c>
      <c r="C35" s="953"/>
      <c r="D35" s="954"/>
      <c r="E35" s="116"/>
      <c r="F35" s="113" t="s">
        <v>0</v>
      </c>
      <c r="G35" s="116"/>
      <c r="H35" s="114" t="s">
        <v>0</v>
      </c>
      <c r="I35" s="125"/>
      <c r="J35" s="114" t="s">
        <v>0</v>
      </c>
      <c r="K35" s="115"/>
      <c r="L35" s="115"/>
      <c r="M35" s="130"/>
      <c r="N35" s="130"/>
      <c r="O35" s="131"/>
      <c r="P35" s="132"/>
    </row>
    <row r="36" spans="1:16" s="174" customFormat="1" ht="27.75" customHeight="1">
      <c r="A36" s="604">
        <f>Ⅰ.保健活動体制!$C$2</f>
        <v>0</v>
      </c>
      <c r="B36" s="118" t="s">
        <v>80</v>
      </c>
      <c r="C36" s="953"/>
      <c r="D36" s="954"/>
      <c r="E36" s="122"/>
      <c r="F36" s="113" t="s">
        <v>0</v>
      </c>
      <c r="G36" s="122"/>
      <c r="H36" s="114" t="s">
        <v>0</v>
      </c>
      <c r="I36" s="122"/>
      <c r="J36" s="114" t="s">
        <v>0</v>
      </c>
      <c r="K36" s="115"/>
      <c r="L36" s="115"/>
      <c r="M36" s="130"/>
      <c r="N36" s="130"/>
      <c r="O36" s="131"/>
      <c r="P36" s="132"/>
    </row>
    <row r="37" spans="1:16" s="174" customFormat="1" ht="27.75" customHeight="1">
      <c r="A37" s="604">
        <f>Ⅰ.保健活動体制!$C$2</f>
        <v>0</v>
      </c>
      <c r="B37" s="118" t="s">
        <v>81</v>
      </c>
      <c r="C37" s="953"/>
      <c r="D37" s="954"/>
      <c r="E37" s="116"/>
      <c r="F37" s="113" t="s">
        <v>0</v>
      </c>
      <c r="G37" s="116"/>
      <c r="H37" s="114" t="s">
        <v>0</v>
      </c>
      <c r="I37" s="125"/>
      <c r="J37" s="114" t="s">
        <v>0</v>
      </c>
      <c r="K37" s="115"/>
      <c r="L37" s="115"/>
      <c r="M37" s="130"/>
      <c r="N37" s="130"/>
      <c r="O37" s="131"/>
      <c r="P37" s="132"/>
    </row>
    <row r="38" spans="1:16" s="174" customFormat="1" ht="27.75" customHeight="1">
      <c r="A38" s="604">
        <f>Ⅰ.保健活動体制!$C$2</f>
        <v>0</v>
      </c>
      <c r="B38" s="118" t="s">
        <v>82</v>
      </c>
      <c r="C38" s="953"/>
      <c r="D38" s="954"/>
      <c r="E38" s="116"/>
      <c r="F38" s="113" t="s">
        <v>0</v>
      </c>
      <c r="G38" s="116"/>
      <c r="H38" s="114" t="s">
        <v>0</v>
      </c>
      <c r="I38" s="125"/>
      <c r="J38" s="114" t="s">
        <v>0</v>
      </c>
      <c r="K38" s="115"/>
      <c r="L38" s="115"/>
      <c r="M38" s="130"/>
      <c r="N38" s="130"/>
      <c r="O38" s="131"/>
      <c r="P38" s="132"/>
    </row>
    <row r="39" spans="1:16" s="174" customFormat="1" ht="27.75" customHeight="1">
      <c r="A39" s="604">
        <f>Ⅰ.保健活動体制!$C$2</f>
        <v>0</v>
      </c>
      <c r="B39" s="118" t="s">
        <v>83</v>
      </c>
      <c r="C39" s="953"/>
      <c r="D39" s="954"/>
      <c r="E39" s="116"/>
      <c r="F39" s="113" t="s">
        <v>0</v>
      </c>
      <c r="G39" s="116"/>
      <c r="H39" s="114" t="s">
        <v>0</v>
      </c>
      <c r="I39" s="125"/>
      <c r="J39" s="114" t="s">
        <v>0</v>
      </c>
      <c r="K39" s="115"/>
      <c r="L39" s="115"/>
      <c r="M39" s="130"/>
      <c r="N39" s="130"/>
      <c r="O39" s="131"/>
      <c r="P39" s="132"/>
    </row>
    <row r="40" spans="1:16" s="174" customFormat="1" ht="27.75" customHeight="1">
      <c r="A40" s="604">
        <f>Ⅰ.保健活動体制!$C$2</f>
        <v>0</v>
      </c>
      <c r="B40" s="118" t="s">
        <v>84</v>
      </c>
      <c r="C40" s="953"/>
      <c r="D40" s="954"/>
      <c r="E40" s="116"/>
      <c r="F40" s="113" t="s">
        <v>0</v>
      </c>
      <c r="G40" s="116"/>
      <c r="H40" s="114" t="s">
        <v>0</v>
      </c>
      <c r="I40" s="125"/>
      <c r="J40" s="114" t="s">
        <v>0</v>
      </c>
      <c r="K40" s="115"/>
      <c r="L40" s="115"/>
      <c r="M40" s="130"/>
      <c r="N40" s="130"/>
      <c r="O40" s="131"/>
      <c r="P40" s="132"/>
    </row>
    <row r="41" spans="1:16" s="174" customFormat="1" ht="27.75" customHeight="1">
      <c r="A41" s="604">
        <f>Ⅰ.保健活動体制!$C$2</f>
        <v>0</v>
      </c>
      <c r="B41" s="118" t="s">
        <v>346</v>
      </c>
      <c r="C41" s="953"/>
      <c r="D41" s="954"/>
      <c r="E41" s="116"/>
      <c r="F41" s="113" t="s">
        <v>0</v>
      </c>
      <c r="G41" s="116"/>
      <c r="H41" s="114" t="s">
        <v>0</v>
      </c>
      <c r="I41" s="125"/>
      <c r="J41" s="114" t="s">
        <v>0</v>
      </c>
      <c r="K41" s="115"/>
      <c r="L41" s="115"/>
      <c r="M41" s="130"/>
      <c r="N41" s="130"/>
      <c r="O41" s="131"/>
      <c r="P41" s="132"/>
    </row>
    <row r="42" spans="1:16" s="174" customFormat="1" ht="27.75" customHeight="1">
      <c r="A42" s="604">
        <f>Ⅰ.保健活動体制!$C$2</f>
        <v>0</v>
      </c>
      <c r="B42" s="118" t="s">
        <v>347</v>
      </c>
      <c r="C42" s="953"/>
      <c r="D42" s="954"/>
      <c r="E42" s="116"/>
      <c r="F42" s="113" t="s">
        <v>0</v>
      </c>
      <c r="G42" s="116"/>
      <c r="H42" s="114" t="s">
        <v>0</v>
      </c>
      <c r="I42" s="125"/>
      <c r="J42" s="114" t="s">
        <v>0</v>
      </c>
      <c r="K42" s="115"/>
      <c r="L42" s="115"/>
      <c r="M42" s="130"/>
      <c r="N42" s="130"/>
      <c r="O42" s="131"/>
      <c r="P42" s="132"/>
    </row>
    <row r="43" spans="1:16" s="174" customFormat="1" ht="27.75" customHeight="1">
      <c r="A43" s="604">
        <f>Ⅰ.保健活動体制!$C$2</f>
        <v>0</v>
      </c>
      <c r="B43" s="118" t="s">
        <v>348</v>
      </c>
      <c r="C43" s="953"/>
      <c r="D43" s="954"/>
      <c r="E43" s="116"/>
      <c r="F43" s="113" t="s">
        <v>0</v>
      </c>
      <c r="G43" s="116"/>
      <c r="H43" s="114" t="s">
        <v>0</v>
      </c>
      <c r="I43" s="125"/>
      <c r="J43" s="114" t="s">
        <v>0</v>
      </c>
      <c r="K43" s="115"/>
      <c r="L43" s="115"/>
      <c r="M43" s="130"/>
      <c r="N43" s="130"/>
      <c r="O43" s="131"/>
      <c r="P43" s="132"/>
    </row>
    <row r="44" spans="1:16" s="174" customFormat="1" ht="27.75" customHeight="1">
      <c r="A44" s="604">
        <f>Ⅰ.保健活動体制!$C$2</f>
        <v>0</v>
      </c>
      <c r="B44" s="118" t="s">
        <v>349</v>
      </c>
      <c r="C44" s="953"/>
      <c r="D44" s="954"/>
      <c r="E44" s="116"/>
      <c r="F44" s="113" t="s">
        <v>0</v>
      </c>
      <c r="G44" s="116"/>
      <c r="H44" s="114" t="s">
        <v>0</v>
      </c>
      <c r="I44" s="125"/>
      <c r="J44" s="114" t="s">
        <v>0</v>
      </c>
      <c r="K44" s="115"/>
      <c r="L44" s="115"/>
      <c r="M44" s="130"/>
      <c r="N44" s="130"/>
      <c r="O44" s="131"/>
      <c r="P44" s="132"/>
    </row>
    <row r="45" spans="1:16" s="174" customFormat="1" ht="27.75" customHeight="1">
      <c r="A45" s="604">
        <f>Ⅰ.保健活動体制!$C$2</f>
        <v>0</v>
      </c>
      <c r="B45" s="118" t="s">
        <v>350</v>
      </c>
      <c r="C45" s="953"/>
      <c r="D45" s="954"/>
      <c r="E45" s="116"/>
      <c r="F45" s="113" t="s">
        <v>0</v>
      </c>
      <c r="G45" s="116"/>
      <c r="H45" s="114" t="s">
        <v>0</v>
      </c>
      <c r="I45" s="125"/>
      <c r="J45" s="114" t="s">
        <v>0</v>
      </c>
      <c r="K45" s="115"/>
      <c r="L45" s="115"/>
      <c r="M45" s="130"/>
      <c r="N45" s="130"/>
      <c r="O45" s="131"/>
      <c r="P45" s="132"/>
    </row>
    <row r="46" spans="1:16" s="174" customFormat="1" ht="27.75" customHeight="1">
      <c r="A46" s="604">
        <f>Ⅰ.保健活動体制!$C$2</f>
        <v>0</v>
      </c>
      <c r="B46" s="118" t="s">
        <v>351</v>
      </c>
      <c r="C46" s="953"/>
      <c r="D46" s="954"/>
      <c r="E46" s="122"/>
      <c r="F46" s="119" t="s">
        <v>0</v>
      </c>
      <c r="G46" s="122"/>
      <c r="H46" s="119" t="s">
        <v>0</v>
      </c>
      <c r="I46" s="122"/>
      <c r="J46" s="119" t="s">
        <v>0</v>
      </c>
      <c r="K46" s="115"/>
      <c r="L46" s="115"/>
      <c r="M46" s="115"/>
      <c r="N46" s="115"/>
      <c r="O46" s="131"/>
      <c r="P46" s="132"/>
    </row>
    <row r="47" spans="1:16" s="174" customFormat="1" ht="27.75" customHeight="1">
      <c r="A47" s="604">
        <f>Ⅰ.保健活動体制!$C$2</f>
        <v>0</v>
      </c>
      <c r="B47" s="118" t="s">
        <v>352</v>
      </c>
      <c r="C47" s="969"/>
      <c r="D47" s="970"/>
      <c r="E47" s="123"/>
      <c r="F47" s="120" t="s">
        <v>0</v>
      </c>
      <c r="G47" s="123"/>
      <c r="H47" s="121" t="s">
        <v>0</v>
      </c>
      <c r="I47" s="126"/>
      <c r="J47" s="121" t="s">
        <v>0</v>
      </c>
      <c r="K47" s="115"/>
      <c r="L47" s="115"/>
      <c r="M47" s="133"/>
      <c r="N47" s="133"/>
      <c r="O47" s="131"/>
      <c r="P47" s="132"/>
    </row>
    <row r="48" spans="1:16" s="174" customFormat="1" ht="27.75" customHeight="1" thickBot="1">
      <c r="A48" s="604">
        <f>Ⅰ.保健活動体制!$C$2</f>
        <v>0</v>
      </c>
      <c r="B48" s="118" t="s">
        <v>353</v>
      </c>
      <c r="C48" s="953"/>
      <c r="D48" s="954"/>
      <c r="E48" s="122"/>
      <c r="F48" s="119" t="s">
        <v>0</v>
      </c>
      <c r="G48" s="122"/>
      <c r="H48" s="119" t="s">
        <v>0</v>
      </c>
      <c r="I48" s="122"/>
      <c r="J48" s="119" t="s">
        <v>0</v>
      </c>
      <c r="K48" s="115"/>
      <c r="L48" s="115"/>
      <c r="M48" s="115"/>
      <c r="N48" s="115"/>
      <c r="O48" s="131"/>
      <c r="P48" s="132"/>
    </row>
    <row r="49" spans="2:20" ht="35.25" customHeight="1">
      <c r="B49" s="37" t="s">
        <v>39</v>
      </c>
      <c r="C49" s="41">
        <f>E3</f>
        <v>0</v>
      </c>
      <c r="D49" s="42" t="s">
        <v>35</v>
      </c>
      <c r="E49" s="43">
        <f>SUM(E8:E48)</f>
        <v>0</v>
      </c>
      <c r="F49" s="42" t="s">
        <v>0</v>
      </c>
      <c r="G49" s="43">
        <f>SUM(G8:G48)</f>
        <v>0</v>
      </c>
      <c r="H49" s="42" t="s">
        <v>0</v>
      </c>
      <c r="I49" s="43">
        <f>SUM(I8:I48)</f>
        <v>0</v>
      </c>
      <c r="J49" s="138" t="s">
        <v>0</v>
      </c>
      <c r="K49" s="140"/>
      <c r="L49" s="46"/>
      <c r="M49" s="47"/>
      <c r="N49" s="47"/>
      <c r="O49" s="48"/>
      <c r="P49" s="49"/>
    </row>
    <row r="50" spans="2:20" ht="38.25" customHeight="1">
      <c r="B50" s="38" t="s">
        <v>116</v>
      </c>
      <c r="C50" s="967" t="str">
        <f>IFERROR($C$49/$O$3*10,"-")</f>
        <v>-</v>
      </c>
      <c r="D50" s="968"/>
      <c r="E50" s="968" t="str">
        <f>IFERROR(E49/$O$3*10,"-")</f>
        <v>-</v>
      </c>
      <c r="F50" s="968"/>
      <c r="G50" s="968" t="str">
        <f>IFERROR(G49/$O$3*10,"-")</f>
        <v>-</v>
      </c>
      <c r="H50" s="968"/>
      <c r="I50" s="968" t="str">
        <f>IFERROR(I49/$O$3*10,"-")</f>
        <v>-</v>
      </c>
      <c r="J50" s="972"/>
      <c r="K50" s="143" t="s">
        <v>338</v>
      </c>
      <c r="L50" s="50" t="s">
        <v>194</v>
      </c>
      <c r="M50" s="51" t="s">
        <v>117</v>
      </c>
      <c r="N50" s="51" t="s">
        <v>117</v>
      </c>
      <c r="O50" s="52" t="s">
        <v>192</v>
      </c>
      <c r="P50" s="53" t="s">
        <v>192</v>
      </c>
    </row>
    <row r="51" spans="2:20" ht="38.25" customHeight="1">
      <c r="B51" s="39" t="s">
        <v>85</v>
      </c>
      <c r="C51" s="963" t="s">
        <v>237</v>
      </c>
      <c r="D51" s="964"/>
      <c r="E51" s="44"/>
      <c r="F51" s="84" t="s">
        <v>238</v>
      </c>
      <c r="G51" s="973" t="s">
        <v>238</v>
      </c>
      <c r="H51" s="973"/>
      <c r="I51" s="973" t="s">
        <v>238</v>
      </c>
      <c r="J51" s="974"/>
      <c r="K51" s="144">
        <f>COUNTIF(K8:K48,1)</f>
        <v>0</v>
      </c>
      <c r="L51" s="139">
        <f>COUNTIF($L$8:$L$48,1)</f>
        <v>0</v>
      </c>
      <c r="M51" s="82">
        <f>SUM(M8:M48)</f>
        <v>0</v>
      </c>
      <c r="N51" s="82">
        <f>SUM(N8:N48)</f>
        <v>0</v>
      </c>
      <c r="O51" s="54">
        <f>COUNTIF($O$8:$O$48,2)</f>
        <v>0</v>
      </c>
      <c r="P51" s="55">
        <f>COUNTIF($P$8:$P$48,2)</f>
        <v>0</v>
      </c>
    </row>
    <row r="52" spans="2:20" ht="38.25" customHeight="1">
      <c r="B52" s="38" t="s">
        <v>40</v>
      </c>
      <c r="C52" s="965" t="str">
        <f>IFERROR(C49/$O$4*100000,"-")</f>
        <v>-</v>
      </c>
      <c r="D52" s="966"/>
      <c r="E52" s="966" t="str">
        <f>IFERROR(E49/$O$4*100000,"-")</f>
        <v>-</v>
      </c>
      <c r="F52" s="966"/>
      <c r="G52" s="966" t="str">
        <f>IFERROR(G49/$O$4*100000,"-")</f>
        <v>-</v>
      </c>
      <c r="H52" s="966"/>
      <c r="I52" s="966" t="str">
        <f>IFERROR(I49/$O$4*100000,"-")</f>
        <v>-</v>
      </c>
      <c r="J52" s="971"/>
      <c r="K52" s="145" t="s">
        <v>337</v>
      </c>
      <c r="L52" s="141" t="s">
        <v>234</v>
      </c>
      <c r="M52" s="51" t="s">
        <v>232</v>
      </c>
      <c r="N52" s="51" t="s">
        <v>233</v>
      </c>
      <c r="O52" s="56" t="s">
        <v>336</v>
      </c>
      <c r="P52" s="57" t="s">
        <v>231</v>
      </c>
    </row>
    <row r="53" spans="2:20" ht="38.25" customHeight="1" thickBot="1">
      <c r="B53" s="40" t="s">
        <v>86</v>
      </c>
      <c r="C53" s="961" t="s">
        <v>118</v>
      </c>
      <c r="D53" s="962"/>
      <c r="E53" s="45"/>
      <c r="F53" s="83" t="s">
        <v>87</v>
      </c>
      <c r="G53" s="45"/>
      <c r="H53" s="83" t="s">
        <v>87</v>
      </c>
      <c r="I53" s="45"/>
      <c r="J53" s="59" t="s">
        <v>87</v>
      </c>
      <c r="K53" s="146" t="str">
        <f>IFERROR(K51/E3,"-")</f>
        <v>-</v>
      </c>
      <c r="L53" s="142" t="str">
        <f>IFERROR(L51/E3,"-")</f>
        <v>-</v>
      </c>
      <c r="M53" s="58" t="str">
        <f>IFERROR(M51/E3,"-")</f>
        <v>-</v>
      </c>
      <c r="N53" s="58" t="str">
        <f>IFERROR(N51/E3,"-")</f>
        <v>-</v>
      </c>
      <c r="O53" s="59">
        <f>COUNTIF($O$8:$O$48,1)</f>
        <v>0</v>
      </c>
      <c r="P53" s="60">
        <f>COUNTIF($P$8:$P$48,1)</f>
        <v>0</v>
      </c>
    </row>
    <row r="54" spans="2:20">
      <c r="P54" s="23"/>
      <c r="Q54" s="23"/>
      <c r="R54" s="23"/>
      <c r="S54" s="23"/>
      <c r="T54" s="23"/>
    </row>
    <row r="55" spans="2:20" hidden="1">
      <c r="B55" s="20">
        <v>2</v>
      </c>
      <c r="P55" s="23"/>
      <c r="Q55" s="23"/>
      <c r="R55" s="23"/>
      <c r="S55" s="23"/>
    </row>
    <row r="56" spans="2:20" hidden="1">
      <c r="B56" s="20">
        <v>1</v>
      </c>
    </row>
    <row r="57" spans="2:20" hidden="1">
      <c r="B57" s="20">
        <v>0</v>
      </c>
    </row>
    <row r="58" spans="2:20" hidden="1"/>
  </sheetData>
  <sheetProtection algorithmName="SHA-512" hashValue="IbSDGIgx1dK9JDbqNkPE+dw72+/HWbLT5vysgE1fXd1lIEFX1csCWbWRONY58+ntHR6ntSqpn5lBYUu/x1kAfQ==" saltValue="QFumMpQ2Vrz6chlJ1JEIjg==" spinCount="100000" sheet="1" formatCells="0" formatRows="0" insertRows="0" deleteRows="0" selectLockedCells="1"/>
  <mergeCells count="59">
    <mergeCell ref="C24:D24"/>
    <mergeCell ref="C25:D25"/>
    <mergeCell ref="I52:J52"/>
    <mergeCell ref="G52:H52"/>
    <mergeCell ref="I50:J50"/>
    <mergeCell ref="E52:F52"/>
    <mergeCell ref="I51:J51"/>
    <mergeCell ref="G50:H50"/>
    <mergeCell ref="G51:H51"/>
    <mergeCell ref="E50:F50"/>
    <mergeCell ref="C48:D48"/>
    <mergeCell ref="C43:D43"/>
    <mergeCell ref="C44:D44"/>
    <mergeCell ref="C18:D18"/>
    <mergeCell ref="C19:D19"/>
    <mergeCell ref="C10:D10"/>
    <mergeCell ref="C16:D16"/>
    <mergeCell ref="C15:D15"/>
    <mergeCell ref="C14:D14"/>
    <mergeCell ref="C17:D17"/>
    <mergeCell ref="C11:D11"/>
    <mergeCell ref="C53:D53"/>
    <mergeCell ref="C26:D26"/>
    <mergeCell ref="C27:D27"/>
    <mergeCell ref="C29:D29"/>
    <mergeCell ref="C31:D31"/>
    <mergeCell ref="C36:D36"/>
    <mergeCell ref="C51:D51"/>
    <mergeCell ref="C52:D52"/>
    <mergeCell ref="C50:D50"/>
    <mergeCell ref="C38:D38"/>
    <mergeCell ref="C35:D35"/>
    <mergeCell ref="C37:D37"/>
    <mergeCell ref="C47:D47"/>
    <mergeCell ref="C46:D46"/>
    <mergeCell ref="C41:D41"/>
    <mergeCell ref="C42:D42"/>
    <mergeCell ref="I6:J7"/>
    <mergeCell ref="G6:H7"/>
    <mergeCell ref="E6:F7"/>
    <mergeCell ref="C6:D7"/>
    <mergeCell ref="C45:D45"/>
    <mergeCell ref="C39:D39"/>
    <mergeCell ref="C28:D28"/>
    <mergeCell ref="C20:D20"/>
    <mergeCell ref="C34:D34"/>
    <mergeCell ref="C22:D22"/>
    <mergeCell ref="C23:D23"/>
    <mergeCell ref="C40:D40"/>
    <mergeCell ref="C33:D33"/>
    <mergeCell ref="C30:D30"/>
    <mergeCell ref="C21:D21"/>
    <mergeCell ref="C32:D32"/>
    <mergeCell ref="B3:D3"/>
    <mergeCell ref="B6:B7"/>
    <mergeCell ref="C8:D8"/>
    <mergeCell ref="C13:D13"/>
    <mergeCell ref="C12:D12"/>
    <mergeCell ref="C9:D9"/>
  </mergeCells>
  <phoneticPr fontId="4"/>
  <dataValidations xWindow="842" yWindow="436" count="3">
    <dataValidation type="list" allowBlank="1" showInputMessage="1" showErrorMessage="1" error="１か０を入力" prompt="あり=１_x000a_なし=０" sqref="M8:N48" xr:uid="{00000000-0002-0000-0200-000000000000}">
      <formula1>$B$56:$B$57</formula1>
    </dataValidation>
    <dataValidation type="list" allowBlank="1" showInputMessage="1" showErrorMessage="1" error="2、１、０を入力" sqref="O8:P48" xr:uid="{00000000-0002-0000-0200-000001000000}">
      <formula1>$B$55:$B$57</formula1>
    </dataValidation>
    <dataValidation type="list" allowBlank="1" showInputMessage="1" showErrorMessage="1" error="1か0を入力" sqref="K8:L48" xr:uid="{00000000-0002-0000-0200-000002000000}">
      <formula1>$B$56:$B$57</formula1>
    </dataValidation>
  </dataValidations>
  <pageMargins left="0.51181102362204722" right="0.47244094488188981" top="0.91" bottom="0.39" header="0.59" footer="0.31496062992125984"/>
  <pageSetup paperSize="9" scale="51" orientation="portrait" r:id="rId1"/>
  <headerFooter>
    <oddHeader>&amp;L2025年度都医学研夏のセミナー
事前課題&amp;C&amp;14Ⅲ．難病の診断ツール</oddHeader>
  </headerFooter>
  <ignoredErrors>
    <ignoredError sqref="A8:A4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pageSetUpPr fitToPage="1"/>
  </sheetPr>
  <dimension ref="A1:Y58"/>
  <sheetViews>
    <sheetView showGridLines="0" view="pageLayout" zoomScale="110" zoomScaleNormal="80" zoomScaleSheetLayoutView="100" zoomScalePageLayoutView="110" workbookViewId="0">
      <selection activeCell="B7" sqref="B7"/>
    </sheetView>
  </sheetViews>
  <sheetFormatPr defaultColWidth="9" defaultRowHeight="19.5"/>
  <cols>
    <col min="1" max="1" width="2.125" style="9" customWidth="1"/>
    <col min="2" max="2" width="13" style="2" customWidth="1"/>
    <col min="3" max="12" width="13" style="1" customWidth="1"/>
    <col min="13" max="13" width="11.125" style="1" customWidth="1"/>
    <col min="14" max="14" width="14.125" style="1" customWidth="1"/>
    <col min="15" max="50" width="10.875" style="1" customWidth="1"/>
    <col min="51" max="16384" width="9" style="1"/>
  </cols>
  <sheetData>
    <row r="1" spans="1:25" ht="22.5" customHeight="1">
      <c r="A1" s="175" t="s">
        <v>251</v>
      </c>
      <c r="B1" s="176"/>
      <c r="C1" s="177"/>
      <c r="D1" s="177"/>
      <c r="E1" s="177"/>
      <c r="F1" s="177"/>
      <c r="G1" s="177"/>
      <c r="L1" s="177"/>
      <c r="M1" s="7"/>
      <c r="N1" s="7"/>
      <c r="O1" s="7"/>
      <c r="P1" s="7"/>
      <c r="Q1" s="7"/>
      <c r="R1" s="7"/>
      <c r="S1" s="7"/>
      <c r="T1" s="7"/>
      <c r="U1" s="7"/>
      <c r="V1" s="7"/>
      <c r="W1" s="7"/>
      <c r="X1" s="7"/>
      <c r="Y1" s="7"/>
    </row>
    <row r="2" spans="1:25" ht="18.75" hidden="1" customHeight="1">
      <c r="A2" s="175"/>
      <c r="B2" s="176"/>
      <c r="C2" s="177"/>
      <c r="D2" s="177"/>
      <c r="E2" s="177"/>
      <c r="F2" s="177"/>
      <c r="G2" s="177"/>
      <c r="H2" s="637">
        <f>Ⅰ.保健活動体制!C2</f>
        <v>0</v>
      </c>
      <c r="I2" s="666">
        <f>Ⅰ.保健活動体制!F1</f>
        <v>0</v>
      </c>
      <c r="J2" s="1002">
        <f>Ⅰ.保健活動体制!H1</f>
        <v>0</v>
      </c>
      <c r="K2" s="1003"/>
      <c r="L2" s="177"/>
      <c r="M2" s="7"/>
      <c r="N2" s="7"/>
      <c r="O2" s="7"/>
      <c r="P2" s="7"/>
      <c r="Q2" s="7"/>
      <c r="R2" s="7"/>
      <c r="S2" s="7"/>
      <c r="T2" s="7"/>
      <c r="U2" s="7"/>
      <c r="V2" s="7"/>
      <c r="W2" s="7"/>
      <c r="X2" s="7"/>
      <c r="Y2" s="7"/>
    </row>
    <row r="3" spans="1:25" ht="18.75" customHeight="1" thickBot="1">
      <c r="A3" s="178" t="s">
        <v>202</v>
      </c>
      <c r="B3" s="176"/>
      <c r="C3" s="176"/>
      <c r="D3" s="176"/>
      <c r="E3" s="179"/>
      <c r="F3" s="179"/>
      <c r="G3" s="14"/>
      <c r="H3" s="177"/>
      <c r="I3" s="177"/>
      <c r="J3" s="177"/>
      <c r="K3" s="177"/>
      <c r="L3" s="177"/>
      <c r="P3" s="3"/>
      <c r="Q3" s="3"/>
      <c r="R3" s="3"/>
      <c r="S3" s="4"/>
      <c r="T3" s="5"/>
      <c r="V3" s="5"/>
      <c r="W3" s="5"/>
      <c r="Y3" s="3"/>
    </row>
    <row r="4" spans="1:25" ht="20.100000000000001" customHeight="1">
      <c r="A4" s="175"/>
      <c r="B4" s="975" t="s">
        <v>141</v>
      </c>
      <c r="C4" s="180" t="s">
        <v>140</v>
      </c>
      <c r="D4" s="180" t="s">
        <v>142</v>
      </c>
      <c r="E4" s="180" t="s">
        <v>143</v>
      </c>
      <c r="F4" s="321" t="s">
        <v>401</v>
      </c>
      <c r="G4" s="14"/>
      <c r="H4" s="179"/>
      <c r="I4" s="179"/>
      <c r="J4" s="179"/>
      <c r="K4" s="179"/>
      <c r="L4" s="179"/>
    </row>
    <row r="5" spans="1:25" ht="16.350000000000001" customHeight="1">
      <c r="A5" s="175"/>
      <c r="B5" s="976"/>
      <c r="C5" s="181" t="s">
        <v>144</v>
      </c>
      <c r="D5" s="181" t="s">
        <v>201</v>
      </c>
      <c r="E5" s="181" t="s">
        <v>182</v>
      </c>
      <c r="F5" s="322" t="s">
        <v>402</v>
      </c>
      <c r="G5" s="179"/>
      <c r="H5" s="179"/>
      <c r="I5" s="179"/>
      <c r="J5" s="179"/>
      <c r="K5" s="179"/>
      <c r="L5" s="179"/>
    </row>
    <row r="6" spans="1:25" ht="18.600000000000001" customHeight="1" thickBot="1">
      <c r="A6" s="175"/>
      <c r="B6" s="182">
        <f>'Ⅲ-様式１‐①各在宅ALS療養者の状況'!G6</f>
        <v>0</v>
      </c>
      <c r="C6" s="668">
        <f>'Ⅲ-様式１‐①各在宅ALS療養者の状況'!G8</f>
        <v>0</v>
      </c>
      <c r="D6" s="669">
        <f>'Ⅲ-様式１‐①各在宅ALS療養者の状況'!G9</f>
        <v>0</v>
      </c>
      <c r="E6" s="323" t="str">
        <f>IFERROR('Ⅲ-集計シート(入力不要) '!C6/'Ⅲ-集計シート(入力不要) '!D6,"-")</f>
        <v>-</v>
      </c>
      <c r="F6" s="670">
        <f>'Ⅲ-様式１‐①各在宅ALS療養者の状況'!G10</f>
        <v>0</v>
      </c>
      <c r="G6" s="179"/>
      <c r="H6" s="179"/>
      <c r="I6" s="179"/>
      <c r="J6" s="179"/>
      <c r="K6" s="179"/>
      <c r="L6" s="179"/>
    </row>
    <row r="7" spans="1:25" ht="13.35" customHeight="1">
      <c r="A7" s="175"/>
      <c r="B7" s="176"/>
      <c r="C7" s="179"/>
      <c r="D7" s="179"/>
      <c r="E7" s="179"/>
      <c r="F7" s="179"/>
      <c r="G7" s="179"/>
      <c r="H7" s="179"/>
      <c r="I7" s="179"/>
      <c r="J7" s="179"/>
      <c r="K7" s="179"/>
      <c r="L7" s="179"/>
    </row>
    <row r="8" spans="1:25" ht="18.75" customHeight="1" thickBot="1">
      <c r="A8" s="175" t="s">
        <v>266</v>
      </c>
      <c r="B8" s="179"/>
      <c r="C8" s="179"/>
      <c r="D8" s="179"/>
      <c r="E8" s="179"/>
      <c r="F8" s="179"/>
      <c r="G8" s="179"/>
      <c r="H8" s="179"/>
      <c r="I8" s="179"/>
      <c r="J8" s="179"/>
      <c r="K8" s="179"/>
      <c r="L8" s="179"/>
    </row>
    <row r="9" spans="1:25" ht="18.75" customHeight="1">
      <c r="A9" s="175"/>
      <c r="B9" s="988" t="s">
        <v>364</v>
      </c>
      <c r="C9" s="982"/>
      <c r="D9" s="983"/>
      <c r="E9" s="982" t="s">
        <v>278</v>
      </c>
      <c r="F9" s="982"/>
      <c r="G9" s="983"/>
      <c r="H9" s="984" t="s">
        <v>594</v>
      </c>
      <c r="I9" s="982"/>
      <c r="J9" s="985"/>
      <c r="K9" s="179"/>
      <c r="L9" s="179"/>
    </row>
    <row r="10" spans="1:25" ht="18.600000000000001" customHeight="1">
      <c r="A10" s="175"/>
      <c r="B10" s="183" t="s">
        <v>215</v>
      </c>
      <c r="C10" s="184" t="s">
        <v>147</v>
      </c>
      <c r="D10" s="184" t="s">
        <v>151</v>
      </c>
      <c r="E10" s="185" t="s">
        <v>215</v>
      </c>
      <c r="F10" s="184" t="s">
        <v>147</v>
      </c>
      <c r="G10" s="184" t="s">
        <v>151</v>
      </c>
      <c r="H10" s="186" t="s">
        <v>215</v>
      </c>
      <c r="I10" s="184" t="s">
        <v>147</v>
      </c>
      <c r="J10" s="187" t="s">
        <v>151</v>
      </c>
      <c r="K10" s="179"/>
      <c r="L10" s="179"/>
    </row>
    <row r="11" spans="1:25" ht="18.600000000000001" customHeight="1" thickBot="1">
      <c r="A11" s="175"/>
      <c r="B11" s="188">
        <f>'Ⅲ-様式１‐①各在宅ALS療養者の状況'!P6+'Ⅲ-様式１‐①各在宅ALS療養者の状況'!P7</f>
        <v>0</v>
      </c>
      <c r="C11" s="189" t="str">
        <f>IFERROR(B11/C6*100000,"-")</f>
        <v>-</v>
      </c>
      <c r="D11" s="189" t="str">
        <f>IFERROR(B11/D6*100,"-")</f>
        <v>-</v>
      </c>
      <c r="E11" s="190">
        <f>'Ⅲ-様式１‐①各在宅ALS療養者の状況'!P8</f>
        <v>0</v>
      </c>
      <c r="F11" s="189" t="str">
        <f>IFERROR(E11/C6*100000,"-")</f>
        <v>-</v>
      </c>
      <c r="G11" s="189" t="str">
        <f>IFERROR(E11/D6*100,"-")</f>
        <v>-</v>
      </c>
      <c r="H11" s="191">
        <f>'Ⅲ-様式１‐①各在宅ALS療養者の状況'!P9</f>
        <v>0</v>
      </c>
      <c r="I11" s="189" t="str">
        <f>IFERROR(H11/C6*100000,"-")</f>
        <v>-</v>
      </c>
      <c r="J11" s="192" t="str">
        <f>IFERROR(H11/D6*100,"-")</f>
        <v>-</v>
      </c>
      <c r="K11" s="179"/>
      <c r="L11" s="179"/>
    </row>
    <row r="12" spans="1:25" ht="13.35" customHeight="1">
      <c r="A12" s="175"/>
      <c r="B12" s="179"/>
      <c r="C12" s="193"/>
      <c r="D12" s="193"/>
      <c r="E12" s="194"/>
      <c r="F12" s="193"/>
      <c r="G12" s="193"/>
      <c r="H12" s="179"/>
      <c r="I12" s="179"/>
      <c r="J12" s="179"/>
      <c r="K12" s="179"/>
      <c r="L12" s="179"/>
    </row>
    <row r="13" spans="1:25" ht="18.75" customHeight="1" thickBot="1">
      <c r="A13" s="175" t="s">
        <v>267</v>
      </c>
      <c r="B13" s="179"/>
      <c r="C13" s="179"/>
      <c r="D13" s="179"/>
      <c r="E13" s="179"/>
      <c r="F13" s="179"/>
      <c r="G13" s="179"/>
      <c r="H13" s="179"/>
      <c r="I13" s="179"/>
      <c r="J13" s="195" t="s">
        <v>281</v>
      </c>
      <c r="K13" s="179"/>
      <c r="L13" s="179"/>
    </row>
    <row r="14" spans="1:25" ht="51" customHeight="1">
      <c r="A14" s="175"/>
      <c r="B14" s="994" t="s">
        <v>139</v>
      </c>
      <c r="C14" s="995"/>
      <c r="D14" s="196" t="s">
        <v>186</v>
      </c>
      <c r="E14" s="196" t="s">
        <v>184</v>
      </c>
      <c r="F14" s="197" t="s">
        <v>152</v>
      </c>
      <c r="G14" s="179"/>
      <c r="H14" s="179"/>
      <c r="I14" s="179"/>
      <c r="J14" s="1000" t="s">
        <v>375</v>
      </c>
      <c r="K14" s="1001"/>
      <c r="L14" s="179"/>
    </row>
    <row r="15" spans="1:25" ht="19.5" customHeight="1">
      <c r="A15" s="175"/>
      <c r="B15" s="198" t="s">
        <v>146</v>
      </c>
      <c r="C15" s="199" t="s">
        <v>151</v>
      </c>
      <c r="D15" s="200" t="s">
        <v>144</v>
      </c>
      <c r="E15" s="201" t="s">
        <v>183</v>
      </c>
      <c r="F15" s="202" t="s">
        <v>144</v>
      </c>
      <c r="G15" s="179"/>
      <c r="H15" s="179"/>
      <c r="I15" s="179"/>
      <c r="J15" s="198" t="s">
        <v>146</v>
      </c>
      <c r="K15" s="203" t="s">
        <v>151</v>
      </c>
      <c r="L15" s="179"/>
    </row>
    <row r="16" spans="1:25" ht="18.600000000000001" customHeight="1" thickBot="1">
      <c r="A16" s="175"/>
      <c r="B16" s="204">
        <f>'Ⅲ-様式１‐①各在宅ALS療養者の状況'!P10</f>
        <v>0</v>
      </c>
      <c r="C16" s="205" t="str">
        <f>IFERROR(B16/D6*100,"-")</f>
        <v>-</v>
      </c>
      <c r="D16" s="302">
        <f>'Ⅲ-様式３　訪問看護ステーションの概況'!E49</f>
        <v>0</v>
      </c>
      <c r="E16" s="303" t="str">
        <f>IFERROR(D16/C6*100000,"-")</f>
        <v>-</v>
      </c>
      <c r="F16" s="304">
        <f>'Ⅲ-様式３　訪問看護ステーションの概況'!G49</f>
        <v>0</v>
      </c>
      <c r="G16" s="179"/>
      <c r="H16" s="179"/>
      <c r="I16" s="179"/>
      <c r="J16" s="204">
        <f>'Ⅲ-様式１‐①各在宅ALS療養者の状況'!P11</f>
        <v>0</v>
      </c>
      <c r="K16" s="206" t="str">
        <f>IFERROR(J16/D6*100,"-")</f>
        <v>-</v>
      </c>
      <c r="L16" s="179"/>
    </row>
    <row r="17" spans="1:15" ht="46.35" customHeight="1">
      <c r="A17" s="175"/>
      <c r="B17" s="281"/>
      <c r="C17" s="280" t="s">
        <v>248</v>
      </c>
      <c r="D17" s="207" t="s">
        <v>249</v>
      </c>
      <c r="E17" s="208" t="s">
        <v>250</v>
      </c>
      <c r="F17" s="209" t="s">
        <v>252</v>
      </c>
      <c r="G17" s="210" t="s">
        <v>263</v>
      </c>
      <c r="H17" s="207" t="s">
        <v>195</v>
      </c>
      <c r="I17" s="197" t="s">
        <v>289</v>
      </c>
      <c r="J17" s="179"/>
      <c r="K17" s="179"/>
      <c r="L17" s="179"/>
    </row>
    <row r="18" spans="1:15" ht="18.600000000000001" customHeight="1">
      <c r="A18" s="175"/>
      <c r="B18" s="282" t="s">
        <v>196</v>
      </c>
      <c r="C18" s="305">
        <f>'Ⅲ-様式３　訪問看護ステーションの概況'!L51</f>
        <v>0</v>
      </c>
      <c r="D18" s="306">
        <f>'Ⅲ-様式３　訪問看護ステーションの概況'!M51</f>
        <v>0</v>
      </c>
      <c r="E18" s="306">
        <f>'Ⅲ-様式３　訪問看護ステーションの概況'!N51</f>
        <v>0</v>
      </c>
      <c r="F18" s="307">
        <f>'Ⅲ-様式３　訪問看護ステーションの概況'!K51</f>
        <v>0</v>
      </c>
      <c r="G18" s="212" t="s">
        <v>197</v>
      </c>
      <c r="H18" s="311">
        <f>'Ⅲ-様式３　訪問看護ステーションの概況'!O51</f>
        <v>0</v>
      </c>
      <c r="I18" s="312">
        <f>'Ⅲ-様式３　訪問看護ステーションの概況'!P51</f>
        <v>0</v>
      </c>
      <c r="J18" s="179"/>
      <c r="K18" s="179"/>
      <c r="L18" s="179"/>
    </row>
    <row r="19" spans="1:15" ht="18.600000000000001" customHeight="1" thickBot="1">
      <c r="A19" s="175"/>
      <c r="B19" s="283" t="s">
        <v>61</v>
      </c>
      <c r="C19" s="308" t="str">
        <f>IFERROR('Ⅲ-様式３　訪問看護ステーションの概況'!L51/$B$16,"-")</f>
        <v>-</v>
      </c>
      <c r="D19" s="309" t="str">
        <f>IFERROR(D18/$B$16,"-")</f>
        <v>-</v>
      </c>
      <c r="E19" s="309" t="str">
        <f>IFERROR(E18/$B$16,"-")</f>
        <v>-</v>
      </c>
      <c r="F19" s="310" t="str">
        <f>IFERROR(F18/$B$16,"-")</f>
        <v>-</v>
      </c>
      <c r="G19" s="216" t="s">
        <v>198</v>
      </c>
      <c r="H19" s="313">
        <f>'Ⅲ-様式３　訪問看護ステーションの概況'!O53</f>
        <v>0</v>
      </c>
      <c r="I19" s="314">
        <f>'Ⅲ-様式３　訪問看護ステーションの概況'!P53</f>
        <v>0</v>
      </c>
      <c r="J19" s="179"/>
      <c r="K19" s="179"/>
      <c r="L19" s="179"/>
    </row>
    <row r="20" spans="1:15" ht="13.35" customHeight="1">
      <c r="A20" s="175"/>
      <c r="B20" s="179"/>
      <c r="C20" s="179"/>
      <c r="D20" s="179"/>
      <c r="E20" s="179"/>
      <c r="F20" s="179"/>
      <c r="G20" s="179"/>
      <c r="H20" s="179"/>
      <c r="I20" s="179"/>
      <c r="J20" s="179"/>
      <c r="K20" s="179"/>
      <c r="L20" s="179"/>
    </row>
    <row r="21" spans="1:15" ht="22.5" customHeight="1" thickBot="1">
      <c r="A21" s="178" t="s">
        <v>253</v>
      </c>
      <c r="B21" s="179"/>
      <c r="C21" s="179"/>
      <c r="D21" s="179"/>
      <c r="E21" s="179"/>
      <c r="F21" s="179"/>
      <c r="G21" s="179"/>
    </row>
    <row r="22" spans="1:15" ht="33.75" customHeight="1">
      <c r="A22" s="175"/>
      <c r="B22" s="997" t="s">
        <v>258</v>
      </c>
      <c r="C22" s="998"/>
      <c r="D22" s="999"/>
      <c r="E22" s="630" t="s">
        <v>148</v>
      </c>
      <c r="F22" s="631" t="s">
        <v>149</v>
      </c>
      <c r="G22" s="179"/>
    </row>
    <row r="23" spans="1:15" ht="19.350000000000001" customHeight="1">
      <c r="A23" s="175"/>
      <c r="B23" s="198" t="s">
        <v>259</v>
      </c>
      <c r="C23" s="217" t="s">
        <v>145</v>
      </c>
      <c r="D23" s="218" t="s">
        <v>150</v>
      </c>
      <c r="E23" s="219" t="s">
        <v>144</v>
      </c>
      <c r="F23" s="220" t="s">
        <v>144</v>
      </c>
      <c r="G23" s="179"/>
    </row>
    <row r="24" spans="1:15" ht="18.600000000000001" customHeight="1" thickBot="1">
      <c r="A24" s="175"/>
      <c r="B24" s="319">
        <f>'Ⅲ-様式１‐①各在宅ALS療養者の状況'!G11</f>
        <v>0</v>
      </c>
      <c r="C24" s="221" t="str">
        <f>IFERROR(B24/C6*100000,"-")</f>
        <v>-</v>
      </c>
      <c r="D24" s="222" t="str">
        <f>IFERROR(B24/D6*100,"-")</f>
        <v>-</v>
      </c>
      <c r="E24" s="223">
        <f>'Ⅲ-様式１‐①各在宅ALS療養者の状況'!C128</f>
        <v>0</v>
      </c>
      <c r="F24" s="224">
        <f>'Ⅲ-様式１‐①各在宅ALS療養者の状況'!J131</f>
        <v>0</v>
      </c>
      <c r="G24" s="179"/>
    </row>
    <row r="25" spans="1:15" ht="22.5" customHeight="1" thickBot="1">
      <c r="A25" s="179"/>
      <c r="B25" s="176"/>
      <c r="C25" s="225" t="s">
        <v>190</v>
      </c>
      <c r="D25" s="179"/>
      <c r="E25" s="179"/>
      <c r="F25" s="179"/>
      <c r="G25" s="179"/>
      <c r="H25" s="179"/>
      <c r="I25" s="179"/>
      <c r="J25" s="179"/>
      <c r="K25" s="179"/>
      <c r="L25" s="179"/>
      <c r="O25" s="6"/>
    </row>
    <row r="26" spans="1:15" ht="22.5" customHeight="1">
      <c r="A26" s="175"/>
      <c r="B26" s="986"/>
      <c r="C26" s="989" t="s">
        <v>395</v>
      </c>
      <c r="D26" s="996"/>
      <c r="E26" s="990" t="s">
        <v>119</v>
      </c>
      <c r="F26" s="990"/>
      <c r="G26" s="990"/>
      <c r="H26" s="991"/>
      <c r="I26" s="989" t="s">
        <v>48</v>
      </c>
      <c r="J26" s="990"/>
      <c r="K26" s="991"/>
      <c r="L26" s="179"/>
    </row>
    <row r="27" spans="1:15" ht="22.35" customHeight="1">
      <c r="A27" s="175"/>
      <c r="B27" s="987"/>
      <c r="C27" s="229" t="s">
        <v>396</v>
      </c>
      <c r="D27" s="230" t="s">
        <v>397</v>
      </c>
      <c r="E27" s="284" t="s">
        <v>177</v>
      </c>
      <c r="F27" s="227" t="s">
        <v>260</v>
      </c>
      <c r="G27" s="227" t="s">
        <v>261</v>
      </c>
      <c r="H27" s="228" t="s">
        <v>178</v>
      </c>
      <c r="I27" s="229" t="s">
        <v>179</v>
      </c>
      <c r="J27" s="230" t="s">
        <v>180</v>
      </c>
      <c r="K27" s="228" t="s">
        <v>181</v>
      </c>
      <c r="L27" s="179"/>
    </row>
    <row r="28" spans="1:15" ht="18.600000000000001" customHeight="1">
      <c r="A28" s="175"/>
      <c r="B28" s="211" t="s">
        <v>120</v>
      </c>
      <c r="C28" s="231">
        <f>'Ⅲ-様式１‐①各在宅ALS療養者の状況'!E128</f>
        <v>0</v>
      </c>
      <c r="D28" s="232">
        <f>'Ⅲ-様式１‐①各在宅ALS療養者の状況'!E129</f>
        <v>0</v>
      </c>
      <c r="E28" s="251">
        <f>'Ⅲ-様式１‐①各在宅ALS療養者の状況'!G128</f>
        <v>0</v>
      </c>
      <c r="F28" s="232">
        <f>'Ⅲ-様式１‐①各在宅ALS療養者の状況'!G129</f>
        <v>0</v>
      </c>
      <c r="G28" s="232">
        <f>'Ⅲ-様式１‐①各在宅ALS療養者の状況'!G130</f>
        <v>0</v>
      </c>
      <c r="H28" s="233">
        <f>'Ⅲ-様式１‐①各在宅ALS療養者の状況'!G131</f>
        <v>0</v>
      </c>
      <c r="I28" s="231">
        <f>'Ⅲ-様式１‐①各在宅ALS療養者の状況'!I128</f>
        <v>0</v>
      </c>
      <c r="J28" s="232">
        <f>'Ⅲ-様式１‐①各在宅ALS療養者の状況'!I129</f>
        <v>0</v>
      </c>
      <c r="K28" s="233">
        <f>'Ⅲ-様式１‐①各在宅ALS療養者の状況'!I130</f>
        <v>0</v>
      </c>
      <c r="L28" s="179"/>
    </row>
    <row r="29" spans="1:15" ht="18.600000000000001" customHeight="1" thickBot="1">
      <c r="A29" s="175"/>
      <c r="B29" s="213" t="s">
        <v>61</v>
      </c>
      <c r="C29" s="234" t="str">
        <f>IFERROR(C28/E24,"-")</f>
        <v>-</v>
      </c>
      <c r="D29" s="214" t="str">
        <f>IFERROR(D28/E24,"-")</f>
        <v>-</v>
      </c>
      <c r="E29" s="242" t="str">
        <f>IFERROR(E28/E24,"-")</f>
        <v>-</v>
      </c>
      <c r="F29" s="214" t="str">
        <f>IFERROR(F28/E24,"-")</f>
        <v>-</v>
      </c>
      <c r="G29" s="214" t="str">
        <f>IFERROR(G28/E24,"-")</f>
        <v>-</v>
      </c>
      <c r="H29" s="235" t="str">
        <f>IFERROR(H28/E24,"-")</f>
        <v>-</v>
      </c>
      <c r="I29" s="234" t="str">
        <f>IFERROR(I28/E24,"-")</f>
        <v>-</v>
      </c>
      <c r="J29" s="214" t="str">
        <f>IFERROR(J28/E24,"-")</f>
        <v>-</v>
      </c>
      <c r="K29" s="235" t="str">
        <f>IFERROR(K28/E24,"-")</f>
        <v>-</v>
      </c>
      <c r="L29" s="179"/>
    </row>
    <row r="30" spans="1:15" ht="22.5" customHeight="1" thickBot="1">
      <c r="A30" s="175" t="s">
        <v>254</v>
      </c>
      <c r="B30" s="179"/>
      <c r="C30" s="179"/>
      <c r="D30" s="176"/>
      <c r="E30" s="179"/>
      <c r="F30" s="179"/>
      <c r="G30" s="179"/>
      <c r="H30" s="179"/>
      <c r="I30" s="179"/>
      <c r="J30" s="179"/>
      <c r="K30" s="179"/>
      <c r="L30" s="179"/>
    </row>
    <row r="31" spans="1:15" ht="22.5" customHeight="1">
      <c r="A31" s="175"/>
      <c r="B31" s="989" t="s">
        <v>5</v>
      </c>
      <c r="C31" s="990"/>
      <c r="D31" s="990"/>
      <c r="E31" s="990"/>
      <c r="F31" s="991"/>
      <c r="G31" s="1009" t="s">
        <v>154</v>
      </c>
      <c r="H31" s="1010"/>
      <c r="I31" s="1010"/>
      <c r="J31" s="1010"/>
      <c r="K31" s="1011"/>
      <c r="L31" s="179"/>
      <c r="N31" s="6"/>
    </row>
    <row r="32" spans="1:15" ht="23.1" customHeight="1">
      <c r="A32" s="175"/>
      <c r="B32" s="226" t="s">
        <v>13</v>
      </c>
      <c r="C32" s="236" t="s">
        <v>14</v>
      </c>
      <c r="D32" s="236" t="s">
        <v>15</v>
      </c>
      <c r="E32" s="236" t="s">
        <v>16</v>
      </c>
      <c r="F32" s="237" t="s">
        <v>17</v>
      </c>
      <c r="G32" s="238" t="s">
        <v>18</v>
      </c>
      <c r="H32" s="239" t="s">
        <v>19</v>
      </c>
      <c r="I32" s="239" t="s">
        <v>20</v>
      </c>
      <c r="J32" s="239" t="s">
        <v>21</v>
      </c>
      <c r="K32" s="240" t="s">
        <v>22</v>
      </c>
      <c r="L32" s="241"/>
    </row>
    <row r="33" spans="1:14" ht="18.600000000000001" customHeight="1">
      <c r="A33" s="175"/>
      <c r="B33" s="231">
        <f>'Ⅲ-様式１‐①各在宅ALS療養者の状況'!J131</f>
        <v>0</v>
      </c>
      <c r="C33" s="232">
        <f>'Ⅲ-様式１‐①各在宅ALS療養者の状況'!K131</f>
        <v>0</v>
      </c>
      <c r="D33" s="232">
        <f>'Ⅲ-様式１‐①各在宅ALS療養者の状況'!L131</f>
        <v>0</v>
      </c>
      <c r="E33" s="232">
        <f>'Ⅲ-様式１‐①各在宅ALS療養者の状況'!M131</f>
        <v>0</v>
      </c>
      <c r="F33" s="233">
        <f>'Ⅲ-様式１‐①各在宅ALS療養者の状況'!N131</f>
        <v>0</v>
      </c>
      <c r="G33" s="231">
        <f>'Ⅲ-様式１‐①各在宅ALS療養者の状況'!P131</f>
        <v>0</v>
      </c>
      <c r="H33" s="232">
        <f>'Ⅲ-様式１‐①各在宅ALS療養者の状況'!Q131</f>
        <v>0</v>
      </c>
      <c r="I33" s="232">
        <f>'Ⅲ-様式１‐①各在宅ALS療養者の状況'!R131</f>
        <v>0</v>
      </c>
      <c r="J33" s="232">
        <f>'Ⅲ-様式１‐①各在宅ALS療養者の状況'!S131</f>
        <v>0</v>
      </c>
      <c r="K33" s="233">
        <f>'Ⅲ-様式１‐①各在宅ALS療養者の状況'!T131</f>
        <v>0</v>
      </c>
      <c r="L33" s="179"/>
    </row>
    <row r="34" spans="1:14" ht="18.600000000000001" customHeight="1" thickBot="1">
      <c r="A34" s="175"/>
      <c r="B34" s="234" t="str">
        <f>IFERROR(B33/E24,"-")</f>
        <v>-</v>
      </c>
      <c r="C34" s="242" t="str">
        <f>IFERROR(C33/E24,"-")</f>
        <v>-</v>
      </c>
      <c r="D34" s="242" t="str">
        <f>IFERROR(D33/E24,"-")</f>
        <v>-</v>
      </c>
      <c r="E34" s="242" t="str">
        <f>IFERROR(E33/E24,"-")</f>
        <v>-</v>
      </c>
      <c r="F34" s="215" t="str">
        <f>IFERROR(F33/E24,"-")</f>
        <v>-</v>
      </c>
      <c r="G34" s="234" t="str">
        <f>IFERROR(G33/E24,"-")</f>
        <v>-</v>
      </c>
      <c r="H34" s="242" t="str">
        <f>IFERROR(H33/E24,"-")</f>
        <v>-</v>
      </c>
      <c r="I34" s="242" t="str">
        <f>IFERROR(I33/E24,"-")</f>
        <v>-</v>
      </c>
      <c r="J34" s="242" t="str">
        <f>IFERROR(J33/E24,"-")</f>
        <v>-</v>
      </c>
      <c r="K34" s="215" t="str">
        <f>IFERROR(K33/E24,"-")</f>
        <v>-</v>
      </c>
      <c r="L34" s="243"/>
    </row>
    <row r="35" spans="1:14" ht="22.5" customHeight="1" thickBot="1">
      <c r="A35" s="175" t="s">
        <v>269</v>
      </c>
      <c r="B35" s="176"/>
      <c r="C35" s="176"/>
      <c r="D35" s="179"/>
      <c r="E35" s="179"/>
      <c r="F35" s="179"/>
      <c r="G35" s="179"/>
      <c r="H35" s="179"/>
      <c r="I35" s="241"/>
      <c r="J35" s="244"/>
      <c r="K35" s="244"/>
      <c r="L35" s="244"/>
    </row>
    <row r="36" spans="1:14" ht="22.5" customHeight="1">
      <c r="A36" s="175"/>
      <c r="B36" s="977" t="s">
        <v>91</v>
      </c>
      <c r="C36" s="978"/>
      <c r="D36" s="978"/>
      <c r="E36" s="978"/>
      <c r="F36" s="977" t="s">
        <v>7</v>
      </c>
      <c r="G36" s="978"/>
      <c r="H36" s="978"/>
      <c r="I36" s="979"/>
      <c r="J36" s="980" t="s">
        <v>8</v>
      </c>
      <c r="K36" s="179"/>
      <c r="L36" s="179"/>
    </row>
    <row r="37" spans="1:14" ht="23.1" customHeight="1">
      <c r="A37" s="175"/>
      <c r="B37" s="245" t="s">
        <v>133</v>
      </c>
      <c r="C37" s="246" t="s">
        <v>185</v>
      </c>
      <c r="D37" s="247" t="s">
        <v>287</v>
      </c>
      <c r="E37" s="248" t="s">
        <v>52</v>
      </c>
      <c r="F37" s="245" t="s">
        <v>133</v>
      </c>
      <c r="G37" s="246" t="s">
        <v>185</v>
      </c>
      <c r="H37" s="247" t="s">
        <v>287</v>
      </c>
      <c r="I37" s="249" t="s">
        <v>52</v>
      </c>
      <c r="J37" s="981"/>
      <c r="K37" s="179"/>
      <c r="L37" s="179"/>
    </row>
    <row r="38" spans="1:14" ht="18.600000000000001" customHeight="1">
      <c r="A38" s="175"/>
      <c r="B38" s="250">
        <f>'Ⅲ-様式１‐①各在宅ALS療養者の状況'!W128</f>
        <v>0</v>
      </c>
      <c r="C38" s="251">
        <f>'Ⅲ-様式１‐①各在宅ALS療養者の状況'!V129</f>
        <v>0</v>
      </c>
      <c r="D38" s="232">
        <f>'Ⅲ-様式１‐①各在宅ALS療養者の状況'!V130</f>
        <v>0</v>
      </c>
      <c r="E38" s="252">
        <f>'Ⅲ-様式１‐①各在宅ALS療養者の状況'!V131</f>
        <v>0</v>
      </c>
      <c r="F38" s="250">
        <f>'Ⅲ-様式１‐①各在宅ALS療養者の状況'!Z128</f>
        <v>0</v>
      </c>
      <c r="G38" s="251">
        <f>'Ⅲ-様式１‐①各在宅ALS療養者の状況'!Y129</f>
        <v>0</v>
      </c>
      <c r="H38" s="232">
        <f>'Ⅲ-様式１‐①各在宅ALS療養者の状況'!Y130</f>
        <v>0</v>
      </c>
      <c r="I38" s="233">
        <f>'Ⅲ-様式１‐①各在宅ALS療養者の状況'!Y131</f>
        <v>0</v>
      </c>
      <c r="J38" s="253">
        <f>'Ⅲ-様式１‐①各在宅ALS療養者の状況'!AA129</f>
        <v>0</v>
      </c>
      <c r="K38" s="179"/>
      <c r="L38" s="179"/>
    </row>
    <row r="39" spans="1:14" ht="18.600000000000001" customHeight="1" thickBot="1">
      <c r="A39" s="175"/>
      <c r="B39" s="254" t="str">
        <f>IFERROR(B38/E24,"-")</f>
        <v>-</v>
      </c>
      <c r="C39" s="242" t="str">
        <f>IFERROR(C38/E24,"-")</f>
        <v>-</v>
      </c>
      <c r="D39" s="242" t="str">
        <f>IFERROR(D38/E24,"-")</f>
        <v>-</v>
      </c>
      <c r="E39" s="255" t="str">
        <f>IFERROR(E38/E24,"-")</f>
        <v>-</v>
      </c>
      <c r="F39" s="254" t="str">
        <f>IFERROR(F38/E24,"-")</f>
        <v>-</v>
      </c>
      <c r="G39" s="242" t="str">
        <f>IFERROR(G38/E24,"-")</f>
        <v>-</v>
      </c>
      <c r="H39" s="242" t="str">
        <f>IFERROR(H38/E24,"-")</f>
        <v>-</v>
      </c>
      <c r="I39" s="215" t="str">
        <f>IFERROR(I38/E24,"-")</f>
        <v>-</v>
      </c>
      <c r="J39" s="256" t="str">
        <f>IFERROR(J38/E24,"-")</f>
        <v>-</v>
      </c>
      <c r="K39" s="179"/>
      <c r="L39" s="179"/>
    </row>
    <row r="40" spans="1:14" ht="36" customHeight="1">
      <c r="A40" s="257"/>
      <c r="B40" s="1019" t="s">
        <v>176</v>
      </c>
      <c r="C40" s="1020"/>
      <c r="D40" s="1015" t="s">
        <v>11</v>
      </c>
      <c r="E40" s="1015" t="s">
        <v>10</v>
      </c>
      <c r="F40" s="1017" t="s">
        <v>216</v>
      </c>
      <c r="G40" s="1021" t="s">
        <v>244</v>
      </c>
      <c r="H40" s="179"/>
      <c r="I40" s="179"/>
      <c r="J40" s="977" t="s">
        <v>256</v>
      </c>
      <c r="K40" s="979"/>
      <c r="L40" s="179"/>
    </row>
    <row r="41" spans="1:14" ht="23.1" customHeight="1">
      <c r="A41" s="257"/>
      <c r="B41" s="258" t="s">
        <v>133</v>
      </c>
      <c r="C41" s="259" t="s">
        <v>264</v>
      </c>
      <c r="D41" s="1016"/>
      <c r="E41" s="1016"/>
      <c r="F41" s="1018"/>
      <c r="G41" s="1022"/>
      <c r="H41" s="1013" t="s">
        <v>358</v>
      </c>
      <c r="I41" s="179"/>
      <c r="J41" s="260" t="s">
        <v>257</v>
      </c>
      <c r="K41" s="261" t="s">
        <v>255</v>
      </c>
      <c r="L41" s="179"/>
      <c r="M41" s="8"/>
      <c r="N41" s="8"/>
    </row>
    <row r="42" spans="1:14" ht="18.600000000000001" customHeight="1">
      <c r="A42" s="257"/>
      <c r="B42" s="231">
        <f>'Ⅲ-様式１‐①各在宅ALS療養者の状況'!AG128</f>
        <v>0</v>
      </c>
      <c r="C42" s="232">
        <f>'Ⅲ-様式１‐①各在宅ALS療養者の状況'!AG130</f>
        <v>0</v>
      </c>
      <c r="D42" s="232">
        <f>'Ⅲ-様式１‐①各在宅ALS療養者の状況'!AI128</f>
        <v>0</v>
      </c>
      <c r="E42" s="232">
        <f>'Ⅲ-様式１‐①各在宅ALS療養者の状況'!AD129</f>
        <v>0</v>
      </c>
      <c r="F42" s="252">
        <f>'Ⅲ-様式１‐①各在宅ALS療養者の状況'!AK128</f>
        <v>0</v>
      </c>
      <c r="G42" s="262" t="s">
        <v>175</v>
      </c>
      <c r="H42" s="1014"/>
      <c r="I42" s="263"/>
      <c r="J42" s="231">
        <f>'Ⅲ-様式１‐①各在宅ALS療養者の状況'!AB129</f>
        <v>0</v>
      </c>
      <c r="K42" s="264">
        <f>'Ⅲ-様式１‐①各在宅ALS療養者の状況'!AC129</f>
        <v>0</v>
      </c>
      <c r="L42" s="265"/>
    </row>
    <row r="43" spans="1:14" ht="18.600000000000001" customHeight="1" thickBot="1">
      <c r="A43" s="257"/>
      <c r="B43" s="234" t="str">
        <f>IFERROR(B42/E24,"-")</f>
        <v>-</v>
      </c>
      <c r="C43" s="214" t="str">
        <f>IFERROR(C42/E24,"-")</f>
        <v>-</v>
      </c>
      <c r="D43" s="214" t="str">
        <f>IFERROR(D42/E24,"-")</f>
        <v>-</v>
      </c>
      <c r="E43" s="214" t="str">
        <f>IFERROR(E42/E24,"-")</f>
        <v>-</v>
      </c>
      <c r="F43" s="266" t="str">
        <f>IFERROR(F42/F24,"-")</f>
        <v>-</v>
      </c>
      <c r="G43" s="267" t="str">
        <f>'Ⅲ-様式１‐①各在宅ALS療養者の状況'!AQ130</f>
        <v>-</v>
      </c>
      <c r="H43" s="1014"/>
      <c r="I43" s="263"/>
      <c r="J43" s="234" t="str">
        <f>IFERROR(J42/E24,"-")</f>
        <v>-</v>
      </c>
      <c r="K43" s="215" t="str">
        <f>IFERROR(K42/E24,"-")</f>
        <v>-</v>
      </c>
      <c r="L43" s="265"/>
    </row>
    <row r="44" spans="1:14" ht="13.5" customHeight="1">
      <c r="A44" s="175"/>
      <c r="B44" s="268"/>
      <c r="C44" s="268"/>
      <c r="D44" s="268"/>
      <c r="E44" s="241"/>
      <c r="F44" s="269" t="s">
        <v>262</v>
      </c>
      <c r="G44" s="179"/>
      <c r="H44" s="179"/>
      <c r="I44" s="179"/>
      <c r="J44" s="179"/>
      <c r="K44" s="179" t="s">
        <v>199</v>
      </c>
      <c r="L44" s="179"/>
    </row>
    <row r="45" spans="1:14" ht="22.5" customHeight="1" thickBot="1">
      <c r="A45" s="175" t="s">
        <v>188</v>
      </c>
      <c r="B45" s="179"/>
      <c r="C45" s="244"/>
      <c r="D45" s="179"/>
      <c r="E45" s="179"/>
      <c r="F45" s="179"/>
      <c r="G45" s="179"/>
      <c r="H45" s="179"/>
      <c r="I45" s="179"/>
      <c r="J45" s="179"/>
      <c r="K45" s="179"/>
      <c r="L45" s="179"/>
    </row>
    <row r="46" spans="1:14" ht="22.5" customHeight="1">
      <c r="A46" s="175"/>
      <c r="B46" s="1005" t="s">
        <v>189</v>
      </c>
      <c r="C46" s="1007" t="s">
        <v>245</v>
      </c>
      <c r="D46" s="1008"/>
      <c r="E46" s="1008"/>
      <c r="F46" s="1008"/>
      <c r="G46" s="1008"/>
      <c r="H46" s="1008"/>
      <c r="I46" s="1012"/>
      <c r="J46" s="179"/>
      <c r="K46" s="179"/>
      <c r="L46" s="179"/>
    </row>
    <row r="47" spans="1:14" ht="23.1" customHeight="1">
      <c r="A47" s="175"/>
      <c r="B47" s="1006"/>
      <c r="C47" s="270" t="s">
        <v>158</v>
      </c>
      <c r="D47" s="271" t="s">
        <v>159</v>
      </c>
      <c r="E47" s="271" t="s">
        <v>126</v>
      </c>
      <c r="F47" s="271" t="s">
        <v>125</v>
      </c>
      <c r="G47" s="271" t="s">
        <v>124</v>
      </c>
      <c r="H47" s="271" t="s">
        <v>123</v>
      </c>
      <c r="I47" s="272" t="s">
        <v>122</v>
      </c>
      <c r="J47" s="179"/>
      <c r="K47" s="179"/>
      <c r="L47" s="179"/>
    </row>
    <row r="48" spans="1:14" ht="18.600000000000001" customHeight="1">
      <c r="A48" s="175"/>
      <c r="B48" s="253">
        <f>'Ⅲ-様式１‐①各在宅ALS療養者の状況'!AD134</f>
        <v>0</v>
      </c>
      <c r="C48" s="231">
        <f>'Ⅲ-様式１‐①各在宅ALS療養者の状況'!AE134</f>
        <v>0</v>
      </c>
      <c r="D48" s="251">
        <f>'Ⅲ-様式１‐①各在宅ALS療養者の状況'!AF134</f>
        <v>0</v>
      </c>
      <c r="E48" s="273">
        <f>'Ⅲ-様式１‐①各在宅ALS療養者の状況'!AG134</f>
        <v>0</v>
      </c>
      <c r="F48" s="273">
        <f>'Ⅲ-様式１‐①各在宅ALS療養者の状況'!AH134</f>
        <v>0</v>
      </c>
      <c r="G48" s="273">
        <f>'Ⅲ-様式１‐①各在宅ALS療養者の状況'!AI134</f>
        <v>0</v>
      </c>
      <c r="H48" s="274">
        <f>'Ⅲ-様式１‐①各在宅ALS療養者の状況'!AJ134</f>
        <v>0</v>
      </c>
      <c r="I48" s="275">
        <f>'Ⅲ-様式１‐①各在宅ALS療養者の状況'!AK134</f>
        <v>0</v>
      </c>
      <c r="J48" s="179"/>
      <c r="K48" s="179"/>
      <c r="L48" s="179"/>
    </row>
    <row r="49" spans="1:12" ht="18.600000000000001" customHeight="1" thickBot="1">
      <c r="A49" s="175"/>
      <c r="B49" s="256" t="str">
        <f>IFERROR(B48/E24,"-")</f>
        <v>-</v>
      </c>
      <c r="C49" s="234" t="str">
        <f t="shared" ref="C49:I49" si="0">IFERROR(C48/$B$48,"-")</f>
        <v>-</v>
      </c>
      <c r="D49" s="242" t="str">
        <f t="shared" si="0"/>
        <v>-</v>
      </c>
      <c r="E49" s="214" t="str">
        <f t="shared" si="0"/>
        <v>-</v>
      </c>
      <c r="F49" s="214" t="str">
        <f t="shared" si="0"/>
        <v>-</v>
      </c>
      <c r="G49" s="214" t="str">
        <f t="shared" si="0"/>
        <v>-</v>
      </c>
      <c r="H49" s="276" t="str">
        <f t="shared" si="0"/>
        <v>-</v>
      </c>
      <c r="I49" s="215" t="str">
        <f t="shared" si="0"/>
        <v>-</v>
      </c>
      <c r="J49" s="179"/>
      <c r="K49" s="179"/>
      <c r="L49" s="179"/>
    </row>
    <row r="50" spans="1:12" ht="22.5" customHeight="1" thickBot="1">
      <c r="A50" s="175" t="s">
        <v>187</v>
      </c>
      <c r="B50" s="179"/>
      <c r="C50" s="179"/>
      <c r="D50" s="244"/>
      <c r="E50" s="179"/>
      <c r="F50" s="179"/>
      <c r="G50" s="179"/>
      <c r="H50" s="179"/>
      <c r="I50" s="179"/>
      <c r="J50" s="179"/>
      <c r="K50" s="179"/>
      <c r="L50" s="179"/>
    </row>
    <row r="51" spans="1:12" ht="26.25" customHeight="1">
      <c r="A51" s="175"/>
      <c r="B51" s="1005" t="s">
        <v>268</v>
      </c>
      <c r="C51" s="1007" t="s">
        <v>246</v>
      </c>
      <c r="D51" s="1008"/>
      <c r="E51" s="1012"/>
      <c r="F51" s="1007" t="s">
        <v>247</v>
      </c>
      <c r="G51" s="1008"/>
      <c r="H51" s="1008"/>
      <c r="I51" s="1008"/>
      <c r="J51" s="1008"/>
      <c r="K51" s="1008"/>
      <c r="L51" s="993" t="s">
        <v>209</v>
      </c>
    </row>
    <row r="52" spans="1:12" ht="23.1" customHeight="1">
      <c r="A52" s="175"/>
      <c r="B52" s="1006"/>
      <c r="C52" s="270" t="s">
        <v>128</v>
      </c>
      <c r="D52" s="271" t="s">
        <v>129</v>
      </c>
      <c r="E52" s="272" t="s">
        <v>130</v>
      </c>
      <c r="F52" s="270">
        <v>6</v>
      </c>
      <c r="G52" s="271">
        <v>5</v>
      </c>
      <c r="H52" s="271">
        <v>4</v>
      </c>
      <c r="I52" s="271">
        <v>3</v>
      </c>
      <c r="J52" s="271">
        <v>2</v>
      </c>
      <c r="K52" s="271">
        <v>1</v>
      </c>
      <c r="L52" s="1004"/>
    </row>
    <row r="53" spans="1:12" ht="18.600000000000001" customHeight="1">
      <c r="A53" s="175"/>
      <c r="B53" s="253">
        <f>'Ⅲ-様式１‐①各在宅ALS療養者の状況'!X133</f>
        <v>0</v>
      </c>
      <c r="C53" s="231">
        <f>'Ⅲ-様式１‐①各在宅ALS療養者の状況'!Z134</f>
        <v>0</v>
      </c>
      <c r="D53" s="232">
        <f>'Ⅲ-様式１‐①各在宅ALS療養者の状況'!AA134</f>
        <v>0</v>
      </c>
      <c r="E53" s="233">
        <f>'Ⅲ-様式１‐①各在宅ALS療養者の状況'!AB134</f>
        <v>0</v>
      </c>
      <c r="F53" s="231">
        <f>'Ⅲ-様式１‐①各在宅ALS療養者の状況'!W136</f>
        <v>0</v>
      </c>
      <c r="G53" s="273">
        <f>'Ⅲ-様式１‐①各在宅ALS療養者の状況'!X136</f>
        <v>0</v>
      </c>
      <c r="H53" s="273">
        <f>'Ⅲ-様式１‐①各在宅ALS療養者の状況'!Y136</f>
        <v>0</v>
      </c>
      <c r="I53" s="273">
        <f>'Ⅲ-様式１‐①各在宅ALS療養者の状況'!Z136</f>
        <v>0</v>
      </c>
      <c r="J53" s="274">
        <f>'Ⅲ-様式１‐①各在宅ALS療養者の状況'!AA136</f>
        <v>0</v>
      </c>
      <c r="K53" s="274">
        <f>'Ⅲ-様式１‐①各在宅ALS療養者の状況'!AB136</f>
        <v>0</v>
      </c>
      <c r="L53" s="264">
        <f>'Ⅲ-様式１‐①各在宅ALS療養者の状況'!AQ131</f>
        <v>0</v>
      </c>
    </row>
    <row r="54" spans="1:12" ht="18.600000000000001" customHeight="1" thickBot="1">
      <c r="A54" s="175"/>
      <c r="B54" s="256" t="str">
        <f>IFERROR(B53/E24,"-")</f>
        <v>-</v>
      </c>
      <c r="C54" s="234" t="str">
        <f t="shared" ref="C54:K54" si="1">IFERROR(C53/$B$53,"-")</f>
        <v>-</v>
      </c>
      <c r="D54" s="214" t="str">
        <f t="shared" si="1"/>
        <v>-</v>
      </c>
      <c r="E54" s="235" t="str">
        <f t="shared" si="1"/>
        <v>-</v>
      </c>
      <c r="F54" s="234" t="str">
        <f t="shared" si="1"/>
        <v>-</v>
      </c>
      <c r="G54" s="214" t="str">
        <f t="shared" si="1"/>
        <v>-</v>
      </c>
      <c r="H54" s="214" t="str">
        <f t="shared" si="1"/>
        <v>-</v>
      </c>
      <c r="I54" s="214" t="str">
        <f t="shared" si="1"/>
        <v>-</v>
      </c>
      <c r="J54" s="276" t="str">
        <f t="shared" si="1"/>
        <v>-</v>
      </c>
      <c r="K54" s="242" t="str">
        <f t="shared" si="1"/>
        <v>-</v>
      </c>
      <c r="L54" s="215" t="str">
        <f>IFERROR(L53/$E$24,"-")</f>
        <v>-</v>
      </c>
    </row>
    <row r="55" spans="1:12" ht="22.5" customHeight="1" thickBot="1">
      <c r="A55" s="9" t="s">
        <v>583</v>
      </c>
      <c r="F55" s="179"/>
      <c r="G55" s="592" t="s">
        <v>365</v>
      </c>
      <c r="H55" s="179"/>
      <c r="I55" s="179"/>
      <c r="J55" s="179"/>
      <c r="K55" s="179"/>
      <c r="L55" s="179"/>
    </row>
    <row r="56" spans="1:12" ht="36.75" customHeight="1">
      <c r="B56" s="632" t="s">
        <v>584</v>
      </c>
      <c r="C56" s="633" t="s">
        <v>585</v>
      </c>
      <c r="D56" s="633" t="s">
        <v>586</v>
      </c>
      <c r="E56" s="633" t="s">
        <v>587</v>
      </c>
      <c r="F56" s="634" t="s">
        <v>588</v>
      </c>
      <c r="G56" s="175"/>
      <c r="H56" s="992" t="s">
        <v>362</v>
      </c>
      <c r="I56" s="993"/>
      <c r="J56" s="992" t="s">
        <v>377</v>
      </c>
      <c r="K56" s="993"/>
      <c r="L56" s="179"/>
    </row>
    <row r="57" spans="1:12" ht="22.5" customHeight="1">
      <c r="B57" s="231">
        <f>'Ⅲ-様式１‐①各在宅ALS療養者の状況'!AN136</f>
        <v>0</v>
      </c>
      <c r="C57" s="232">
        <f>'Ⅲ-様式１‐①各在宅ALS療養者の状況'!AO136</f>
        <v>0</v>
      </c>
      <c r="D57" s="232">
        <f>'Ⅲ-様式１‐①各在宅ALS療養者の状況'!AP136</f>
        <v>0</v>
      </c>
      <c r="E57" s="232">
        <f>'Ⅲ-様式１‐①各在宅ALS療養者の状況'!AQ136</f>
        <v>0</v>
      </c>
      <c r="F57" s="233">
        <f>'Ⅲ-様式１‐①各在宅ALS療養者の状況'!AR136</f>
        <v>0</v>
      </c>
      <c r="G57" s="175"/>
      <c r="H57" s="277" t="s">
        <v>144</v>
      </c>
      <c r="I57" s="278" t="s">
        <v>61</v>
      </c>
      <c r="J57" s="277" t="s">
        <v>144</v>
      </c>
      <c r="K57" s="278" t="s">
        <v>265</v>
      </c>
      <c r="L57" s="179"/>
    </row>
    <row r="58" spans="1:12" ht="20.25" thickBot="1">
      <c r="B58" s="234" t="str">
        <f>IFERROR(B57/$E$24,"-")</f>
        <v>-</v>
      </c>
      <c r="C58" s="242" t="str">
        <f t="shared" ref="C58:F58" si="2">IFERROR(C57/$E$24,"-")</f>
        <v>-</v>
      </c>
      <c r="D58" s="242" t="str">
        <f t="shared" si="2"/>
        <v>-</v>
      </c>
      <c r="E58" s="242" t="str">
        <f t="shared" si="2"/>
        <v>-</v>
      </c>
      <c r="F58" s="215" t="str">
        <f t="shared" si="2"/>
        <v>-</v>
      </c>
      <c r="G58" s="175"/>
      <c r="H58" s="279">
        <f>'Ⅲ-様式１‐①各在宅ALS療養者の状況'!AQ132</f>
        <v>0</v>
      </c>
      <c r="I58" s="215" t="str">
        <f>IFERROR(H58/$E$24,"-")</f>
        <v>-</v>
      </c>
      <c r="J58" s="279">
        <f>'Ⅲ-様式１‐①各在宅ALS療養者の状況'!AQ133</f>
        <v>0</v>
      </c>
      <c r="K58" s="215" t="str">
        <f>IFERROR(J58/$F$24,"-")</f>
        <v>-</v>
      </c>
      <c r="L58" s="179"/>
    </row>
  </sheetData>
  <sheetProtection algorithmName="SHA-512" hashValue="7PkM3ufXHwu9w8XkYOHl4xKBPunymwwUzTuOTtqsQFKv6wjD61EeZ681P2Qq42cp/2mfjA2CrgGGAPoivuWL/Q==" saltValue="68JhetHdCDFv/ASiJn68LA==" spinCount="100000" sheet="1" formatCells="0" selectLockedCells="1" selectUnlockedCells="1"/>
  <mergeCells count="32">
    <mergeCell ref="J2:K2"/>
    <mergeCell ref="L51:L52"/>
    <mergeCell ref="B51:B52"/>
    <mergeCell ref="J40:K40"/>
    <mergeCell ref="F51:K51"/>
    <mergeCell ref="G31:K31"/>
    <mergeCell ref="C46:I46"/>
    <mergeCell ref="B31:F31"/>
    <mergeCell ref="B46:B47"/>
    <mergeCell ref="C51:E51"/>
    <mergeCell ref="H41:H43"/>
    <mergeCell ref="E40:E41"/>
    <mergeCell ref="F40:F41"/>
    <mergeCell ref="D40:D41"/>
    <mergeCell ref="B40:C40"/>
    <mergeCell ref="G40:G41"/>
    <mergeCell ref="J56:K56"/>
    <mergeCell ref="B14:C14"/>
    <mergeCell ref="H56:I56"/>
    <mergeCell ref="E26:H26"/>
    <mergeCell ref="C26:D26"/>
    <mergeCell ref="B22:D22"/>
    <mergeCell ref="J14:K14"/>
    <mergeCell ref="B4:B5"/>
    <mergeCell ref="B36:E36"/>
    <mergeCell ref="F36:I36"/>
    <mergeCell ref="J36:J37"/>
    <mergeCell ref="E9:G9"/>
    <mergeCell ref="H9:J9"/>
    <mergeCell ref="B26:B27"/>
    <mergeCell ref="B9:D9"/>
    <mergeCell ref="I26:K26"/>
  </mergeCells>
  <phoneticPr fontId="4"/>
  <pageMargins left="0.51181102362204722" right="0.47244094488188981" top="0.91" bottom="0.39" header="0.59" footer="0.31496062992125984"/>
  <pageSetup paperSize="9" scale="65" orientation="portrait" r:id="rId1"/>
  <headerFooter>
    <oddHeader>&amp;L&amp;"Meiryo UI,標準"&amp;10 2025年度都医学研夏のセミナー
事前課題&amp;C&amp;"Meiryo UI,標準"&amp;14Ⅲ．難病の診断ツール</oddHeader>
  </headerFooter>
  <ignoredErrors>
    <ignoredError sqref="B16:F16 J16 B19:L20 B26:B28 E24:F24 B30:L38 B29 L29 B40:E40 B39:F39 G39:L39 B43:L53 B42:J42 K42:L42 B23:F23 B22 B41:G41 I41:L41 G40:L40 H11 C11:D11 F11:G11 B54:K54 C25:L25 L26:L28 B21:G21 E22:F2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L14"/>
  <sheetViews>
    <sheetView showGridLines="0" view="pageLayout" topLeftCell="B1" zoomScaleNormal="80" zoomScaleSheetLayoutView="80" workbookViewId="0">
      <selection activeCell="F4" sqref="F4"/>
    </sheetView>
  </sheetViews>
  <sheetFormatPr defaultColWidth="9" defaultRowHeight="13.5"/>
  <cols>
    <col min="1" max="1" width="3.5" style="14" hidden="1" customWidth="1"/>
    <col min="2" max="2" width="11.5" style="18" customWidth="1"/>
    <col min="3" max="3" width="8.5" style="14" customWidth="1"/>
    <col min="4" max="4" width="13.625" style="14" customWidth="1"/>
    <col min="5" max="5" width="3.625" style="14" customWidth="1"/>
    <col min="6" max="6" width="9.75" style="14" customWidth="1"/>
    <col min="7" max="7" width="64.5" style="14" customWidth="1"/>
    <col min="8" max="8" width="66.375" style="14" customWidth="1"/>
    <col min="9" max="9" width="33.625" style="14" customWidth="1"/>
    <col min="10" max="10" width="26.125" style="14" customWidth="1"/>
    <col min="11" max="11" width="5.625" style="14" customWidth="1"/>
    <col min="12" max="12" width="38.375" style="14" customWidth="1"/>
    <col min="13" max="16384" width="9" style="14"/>
  </cols>
  <sheetData>
    <row r="1" spans="1:12" s="11" customFormat="1" ht="26.25" customHeight="1" thickBot="1">
      <c r="B1" s="1026" t="s">
        <v>284</v>
      </c>
      <c r="C1" s="1026"/>
      <c r="D1" s="1026"/>
      <c r="E1" s="1026"/>
      <c r="F1" s="1026"/>
      <c r="G1" s="1026"/>
      <c r="H1" s="1026"/>
      <c r="I1" s="10"/>
      <c r="J1" s="10"/>
      <c r="K1" s="10"/>
      <c r="L1" s="10"/>
    </row>
    <row r="2" spans="1:12" s="11" customFormat="1" ht="15" hidden="1" customHeight="1" thickBot="1">
      <c r="B2" s="635">
        <f>Ⅰ.保健活動体制!C2</f>
        <v>0</v>
      </c>
      <c r="C2" s="1023">
        <f>Ⅰ.保健活動体制!F1</f>
        <v>0</v>
      </c>
      <c r="D2" s="1023"/>
      <c r="E2" s="636">
        <f>Ⅰ.保健活動体制!H1</f>
        <v>0</v>
      </c>
      <c r="F2" s="625"/>
      <c r="H2" s="10"/>
      <c r="I2" s="10"/>
      <c r="J2" s="10"/>
      <c r="K2" s="10"/>
      <c r="L2" s="10"/>
    </row>
    <row r="3" spans="1:12" ht="46.5" customHeight="1" thickBot="1">
      <c r="B3" s="1037" t="s">
        <v>88</v>
      </c>
      <c r="C3" s="1038"/>
      <c r="D3" s="1024" t="s">
        <v>321</v>
      </c>
      <c r="E3" s="1025"/>
      <c r="F3" s="12" t="s">
        <v>376</v>
      </c>
      <c r="G3" s="149" t="s">
        <v>173</v>
      </c>
      <c r="H3" s="13" t="s">
        <v>193</v>
      </c>
    </row>
    <row r="4" spans="1:12" ht="71.45" customHeight="1">
      <c r="A4" s="605">
        <f>Ⅰ.保健活動体制!$C$2</f>
        <v>0</v>
      </c>
      <c r="B4" s="1032" t="s">
        <v>41</v>
      </c>
      <c r="C4" s="1033"/>
      <c r="D4" s="96" t="str">
        <f>IFERROR('Ⅲ-様式１‐①各在宅ALS療養者の状況'!V132,"-")</f>
        <v>-</v>
      </c>
      <c r="E4" s="97" t="s">
        <v>163</v>
      </c>
      <c r="F4" s="104"/>
      <c r="G4" s="301"/>
      <c r="H4" s="296"/>
    </row>
    <row r="5" spans="1:12" ht="68.25" customHeight="1">
      <c r="A5" s="605">
        <f>Ⅰ.保健活動体制!$C$2</f>
        <v>0</v>
      </c>
      <c r="B5" s="1030" t="s">
        <v>42</v>
      </c>
      <c r="C5" s="1034"/>
      <c r="D5" s="98" t="str">
        <f>IFERROR('Ⅲ-様式１‐①各在宅ALS療養者の状況'!Y132,"-")</f>
        <v>-</v>
      </c>
      <c r="E5" s="99" t="s">
        <v>162</v>
      </c>
      <c r="F5" s="105"/>
      <c r="G5" s="297"/>
      <c r="H5" s="298"/>
    </row>
    <row r="6" spans="1:12" ht="68.25" customHeight="1">
      <c r="A6" s="605">
        <f>Ⅰ.保健活動体制!$C$2</f>
        <v>0</v>
      </c>
      <c r="B6" s="1030" t="s">
        <v>320</v>
      </c>
      <c r="C6" s="1034"/>
      <c r="D6" s="98" t="str">
        <f>IFERROR('Ⅲ-様式１‐①各在宅ALS療養者の状況'!AA131,"-")</f>
        <v>-</v>
      </c>
      <c r="E6" s="99" t="s">
        <v>162</v>
      </c>
      <c r="F6" s="105"/>
      <c r="G6" s="297"/>
      <c r="H6" s="298"/>
    </row>
    <row r="7" spans="1:12" ht="51.75" customHeight="1">
      <c r="A7" s="605">
        <f>Ⅰ.保健活動体制!$C$2</f>
        <v>0</v>
      </c>
      <c r="B7" s="1030" t="s">
        <v>322</v>
      </c>
      <c r="C7" s="100" t="s">
        <v>43</v>
      </c>
      <c r="D7" s="98" t="str">
        <f>IFERROR('Ⅲ-様式１‐①各在宅ALS療養者の状況'!AB131,"-")</f>
        <v>-</v>
      </c>
      <c r="E7" s="99" t="s">
        <v>162</v>
      </c>
      <c r="F7" s="105"/>
      <c r="G7" s="297"/>
      <c r="H7" s="298"/>
    </row>
    <row r="8" spans="1:12" ht="51.75" customHeight="1">
      <c r="A8" s="605">
        <f>Ⅰ.保健活動体制!$C$2</f>
        <v>0</v>
      </c>
      <c r="B8" s="1030"/>
      <c r="C8" s="101" t="s">
        <v>44</v>
      </c>
      <c r="D8" s="98" t="str">
        <f>IFERROR('Ⅲ-様式１‐①各在宅ALS療養者の状況'!AC131,"-")</f>
        <v>-</v>
      </c>
      <c r="E8" s="99" t="s">
        <v>162</v>
      </c>
      <c r="F8" s="105"/>
      <c r="G8" s="297"/>
      <c r="H8" s="298"/>
    </row>
    <row r="9" spans="1:12" ht="54" customHeight="1">
      <c r="A9" s="605">
        <f>Ⅰ.保健活動体制!$C$2</f>
        <v>0</v>
      </c>
      <c r="B9" s="1030" t="s">
        <v>45</v>
      </c>
      <c r="C9" s="101" t="s">
        <v>46</v>
      </c>
      <c r="D9" s="98" t="str">
        <f>IFERROR('Ⅲ-様式１‐①各在宅ALS療養者の状況'!AR129,"-")</f>
        <v>-</v>
      </c>
      <c r="E9" s="99" t="s">
        <v>162</v>
      </c>
      <c r="F9" s="105"/>
      <c r="G9" s="297"/>
      <c r="H9" s="298"/>
    </row>
    <row r="10" spans="1:12" ht="54" customHeight="1" thickBot="1">
      <c r="A10" s="605">
        <f>Ⅰ.保健活動体制!$C$2</f>
        <v>0</v>
      </c>
      <c r="B10" s="1031"/>
      <c r="C10" s="102" t="s">
        <v>47</v>
      </c>
      <c r="D10" s="708" t="str">
        <f>IFERROR('Ⅲ-様式１‐①各在宅ALS療養者の状況'!AD131,"-")</f>
        <v>-</v>
      </c>
      <c r="E10" s="103" t="s">
        <v>162</v>
      </c>
      <c r="F10" s="106"/>
      <c r="G10" s="299"/>
      <c r="H10" s="300"/>
    </row>
    <row r="11" spans="1:12" ht="54" customHeight="1">
      <c r="A11" s="605">
        <f>Ⅰ.保健活動体制!$C$2</f>
        <v>0</v>
      </c>
      <c r="B11" s="1032" t="s">
        <v>359</v>
      </c>
      <c r="C11" s="153" t="s">
        <v>360</v>
      </c>
      <c r="D11" s="150" t="str">
        <f>IFERROR('Ⅲ-様式１‐①各在宅ALS療養者の状況'!AS132,"-")</f>
        <v>-</v>
      </c>
      <c r="E11" s="151" t="s">
        <v>162</v>
      </c>
      <c r="F11" s="1039"/>
      <c r="G11" s="1041"/>
      <c r="H11" s="1043"/>
    </row>
    <row r="12" spans="1:12" ht="54" customHeight="1" thickBot="1">
      <c r="A12" s="605">
        <f>Ⅰ.保健活動体制!$C$2</f>
        <v>0</v>
      </c>
      <c r="B12" s="1045"/>
      <c r="C12" s="594" t="s">
        <v>357</v>
      </c>
      <c r="D12" s="154" t="str">
        <f>IFERROR('Ⅲ-様式１‐①各在宅ALS療養者の状況'!AS133,"-")</f>
        <v>-</v>
      </c>
      <c r="E12" s="152" t="s">
        <v>162</v>
      </c>
      <c r="F12" s="1040"/>
      <c r="G12" s="1042"/>
      <c r="H12" s="1044"/>
    </row>
    <row r="13" spans="1:12" ht="93.75" customHeight="1" thickBot="1">
      <c r="A13" s="605">
        <f>Ⅰ.保健活動体制!$C$2</f>
        <v>0</v>
      </c>
      <c r="B13" s="1027" t="s">
        <v>174</v>
      </c>
      <c r="C13" s="1028"/>
      <c r="D13" s="1028"/>
      <c r="E13" s="1029"/>
      <c r="F13" s="134"/>
      <c r="G13" s="1035"/>
      <c r="H13" s="1036"/>
    </row>
    <row r="14" spans="1:12" s="16" customFormat="1" ht="14.25" customHeight="1">
      <c r="B14" s="15"/>
      <c r="D14" s="17"/>
    </row>
  </sheetData>
  <sheetProtection algorithmName="SHA-512" hashValue="p1XYGz88Ffoeeq+92l6lpZNNOrnW3gvnEtgC09Z1quAxevtMdBYEync7ajrJSU+qc4akCJgZokPEyxrac+x7lQ==" saltValue="ZL+DXamp5zyaB30D5VjoTw==" spinCount="100000" sheet="1" formatCells="0" formatColumns="0" formatRows="0" selectLockedCells="1"/>
  <mergeCells count="15">
    <mergeCell ref="C2:D2"/>
    <mergeCell ref="D3:E3"/>
    <mergeCell ref="B1:H1"/>
    <mergeCell ref="B13:E13"/>
    <mergeCell ref="B7:B8"/>
    <mergeCell ref="B9:B10"/>
    <mergeCell ref="B4:C4"/>
    <mergeCell ref="B5:C5"/>
    <mergeCell ref="B6:C6"/>
    <mergeCell ref="G13:H13"/>
    <mergeCell ref="B3:C3"/>
    <mergeCell ref="F11:F12"/>
    <mergeCell ref="G11:G12"/>
    <mergeCell ref="H11:H12"/>
    <mergeCell ref="B11:B12"/>
  </mergeCells>
  <phoneticPr fontId="4"/>
  <pageMargins left="0.51181102362204722" right="0.47244094488188981" top="0.91" bottom="0.39" header="0.59" footer="0.31496062992125984"/>
  <pageSetup paperSize="9" scale="77" orientation="landscape" r:id="rId1"/>
  <headerFooter>
    <oddHeader>&amp;L2025年度都医学研夏のセミナー
事前課題&amp;C&amp;14Ⅲ．難病の診断ツール</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Ⅰ.保健活動体制</vt:lpstr>
      <vt:lpstr>Ⅱ.活動評価指標</vt:lpstr>
      <vt:lpstr>Ⅲ-様式１‐①各在宅ALS療養者の状況</vt:lpstr>
      <vt:lpstr>Ⅲ-様式1‐②災害時の備え</vt:lpstr>
      <vt:lpstr>Ⅲ-様式２　事業実施状況と評価</vt:lpstr>
      <vt:lpstr>Ⅲ-様式３　訪問看護ステーションの概況</vt:lpstr>
      <vt:lpstr>Ⅲ-集計シート(入力不要) </vt:lpstr>
      <vt:lpstr>Ⅲ-様式４　評価</vt:lpstr>
      <vt:lpstr>Ⅰ.保健活動体制!Print_Area</vt:lpstr>
      <vt:lpstr>Ⅱ.活動評価指標!Print_Area</vt:lpstr>
      <vt:lpstr>'Ⅲ-集計シート(入力不要) '!Print_Area</vt:lpstr>
      <vt:lpstr>'Ⅲ-様式１‐①各在宅ALS療養者の状況'!Print_Area</vt:lpstr>
      <vt:lpstr>'Ⅲ-様式1‐②災害時の備え'!Print_Area</vt:lpstr>
      <vt:lpstr>'Ⅲ-様式２　事業実施状況と評価'!Print_Area</vt:lpstr>
      <vt:lpstr>'Ⅲ-様式３　訪問看護ステーションの概況'!Print_Area</vt:lpstr>
      <vt:lpstr>'Ⅲ-様式４　評価'!Print_Area</vt:lpstr>
      <vt:lpstr>Ⅱ.活動評価指標!Print_Titles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2025-06-17T01:52:03Z</dcterms:created>
  <dcterms:modified xsi:type="dcterms:W3CDTF">2025-06-18T01:24:22Z</dcterms:modified>
</cp:coreProperties>
</file>