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itaga\OneDrive\デスクトップ\夏セミ\"/>
    </mc:Choice>
  </mc:AlternateContent>
  <xr:revisionPtr revIDLastSave="0" documentId="13_ncr:1_{712355D8-5782-40F3-A3C4-75AF6DF4BB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在宅ALS療養者の状況（様式１）" sheetId="1" r:id="rId1"/>
    <sheet name="災害の備え" sheetId="11" r:id="rId2"/>
    <sheet name="事業実施状況と評価（様式2）" sheetId="2" r:id="rId3"/>
    <sheet name="訪問看護ステーションの概況（様式３）" sheetId="6" r:id="rId4"/>
    <sheet name="集計シート(入力不要) " sheetId="9" r:id="rId5"/>
    <sheet name="評価（様式4）" sheetId="4" r:id="rId6"/>
  </sheets>
  <definedNames>
    <definedName name="_xlnm.Print_Area" localSheetId="0">'各在宅ALS療養者の状況（様式１）'!$A$1:$AP$128</definedName>
    <definedName name="_xlnm.Print_Area" localSheetId="2">'事業実施状況と評価（様式2）'!$C$1:$M$18</definedName>
    <definedName name="_xlnm.Print_Area" localSheetId="4">'集計シート(入力不要) '!$A$1:$L$54</definedName>
    <definedName name="_xlnm.Print_Area" localSheetId="3">'訪問看護ステーションの概況（様式３）'!$B$1:$P$51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9" l="1"/>
  <c r="AM134" i="1"/>
  <c r="G23" i="9" s="1"/>
  <c r="L2" i="6"/>
  <c r="AA136" i="1"/>
  <c r="B47" i="9" s="1"/>
  <c r="AM133" i="1"/>
  <c r="AM132" i="1"/>
  <c r="L52" i="9" s="1"/>
  <c r="K49" i="6"/>
  <c r="F17" i="9" s="1"/>
  <c r="I47" i="6"/>
  <c r="G47" i="6"/>
  <c r="F15" i="9" s="1"/>
  <c r="E47" i="6"/>
  <c r="C15" i="9"/>
  <c r="F2" i="4"/>
  <c r="D2" i="4"/>
  <c r="B2" i="4"/>
  <c r="L2" i="9"/>
  <c r="J2" i="9"/>
  <c r="H2" i="9"/>
  <c r="O2" i="6"/>
  <c r="N2" i="6"/>
  <c r="J2" i="2"/>
  <c r="I2" i="2"/>
  <c r="G2" i="2"/>
  <c r="U2" i="11"/>
  <c r="S2" i="11"/>
  <c r="Q2" i="11"/>
  <c r="B15" i="9"/>
  <c r="J15" i="9"/>
  <c r="K15" i="9" s="1"/>
  <c r="E10" i="9"/>
  <c r="G10" i="9" s="1"/>
  <c r="B10" i="9"/>
  <c r="D5" i="9"/>
  <c r="C5" i="9"/>
  <c r="B5" i="9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E4" i="6"/>
  <c r="D15" i="9"/>
  <c r="U135" i="1"/>
  <c r="B52" i="9" s="1"/>
  <c r="AD132" i="1"/>
  <c r="C41" i="9" s="1"/>
  <c r="B130" i="1"/>
  <c r="E23" i="9" s="1"/>
  <c r="AD130" i="1"/>
  <c r="B41" i="9" s="1"/>
  <c r="W130" i="1"/>
  <c r="F37" i="9" s="1"/>
  <c r="Z131" i="1"/>
  <c r="X131" i="1"/>
  <c r="J37" i="9" s="1"/>
  <c r="T130" i="1"/>
  <c r="B37" i="9" s="1"/>
  <c r="AF130" i="1"/>
  <c r="D41" i="9" s="1"/>
  <c r="J133" i="1"/>
  <c r="O4" i="6"/>
  <c r="O5" i="6"/>
  <c r="P51" i="6"/>
  <c r="I18" i="9" s="1"/>
  <c r="P49" i="6"/>
  <c r="I17" i="9" s="1"/>
  <c r="O51" i="6"/>
  <c r="H18" i="9" s="1"/>
  <c r="O49" i="6"/>
  <c r="H17" i="9" s="1"/>
  <c r="N49" i="6"/>
  <c r="E17" i="9" s="1"/>
  <c r="M49" i="6"/>
  <c r="D17" i="9" s="1"/>
  <c r="L49" i="6"/>
  <c r="C17" i="9" s="1"/>
  <c r="Z138" i="1"/>
  <c r="B23" i="9"/>
  <c r="V131" i="1"/>
  <c r="G37" i="9" s="1"/>
  <c r="M133" i="1"/>
  <c r="G32" i="9" s="1"/>
  <c r="F130" i="1"/>
  <c r="G27" i="9" s="1"/>
  <c r="D132" i="1"/>
  <c r="E27" i="9" s="1"/>
  <c r="D131" i="1"/>
  <c r="D27" i="9" s="1"/>
  <c r="D130" i="1"/>
  <c r="C27" i="9" s="1"/>
  <c r="P5" i="6"/>
  <c r="P4" i="6"/>
  <c r="AH136" i="1"/>
  <c r="I47" i="9" s="1"/>
  <c r="AG136" i="1"/>
  <c r="H47" i="9" s="1"/>
  <c r="AE136" i="1"/>
  <c r="F47" i="9" s="1"/>
  <c r="AD136" i="1"/>
  <c r="E47" i="9" s="1"/>
  <c r="AC136" i="1"/>
  <c r="D47" i="9" s="1"/>
  <c r="Y138" i="1"/>
  <c r="K52" i="9" s="1"/>
  <c r="X138" i="1"/>
  <c r="J52" i="9" s="1"/>
  <c r="W138" i="1"/>
  <c r="I52" i="9" s="1"/>
  <c r="V138" i="1"/>
  <c r="H52" i="9" s="1"/>
  <c r="U138" i="1"/>
  <c r="G52" i="9" s="1"/>
  <c r="T138" i="1"/>
  <c r="F52" i="9" s="1"/>
  <c r="Y136" i="1"/>
  <c r="E52" i="9" s="1"/>
  <c r="X136" i="1"/>
  <c r="D52" i="9" s="1"/>
  <c r="W136" i="1"/>
  <c r="C52" i="9" s="1"/>
  <c r="AF136" i="1"/>
  <c r="G47" i="9" s="1"/>
  <c r="AB136" i="1"/>
  <c r="C47" i="9" s="1"/>
  <c r="V133" i="1"/>
  <c r="I37" i="9" s="1"/>
  <c r="S133" i="1"/>
  <c r="E37" i="9" s="1"/>
  <c r="S131" i="1"/>
  <c r="C37" i="9" s="1"/>
  <c r="AH130" i="1"/>
  <c r="F41" i="9" s="1"/>
  <c r="F131" i="1"/>
  <c r="H27" i="9" s="1"/>
  <c r="S132" i="1"/>
  <c r="D37" i="9" s="1"/>
  <c r="V132" i="1"/>
  <c r="H37" i="9" s="1"/>
  <c r="Y131" i="1"/>
  <c r="AA131" i="1"/>
  <c r="E41" i="9" s="1"/>
  <c r="F132" i="1"/>
  <c r="I27" i="9" s="1"/>
  <c r="D133" i="1"/>
  <c r="F27" i="9" s="1"/>
  <c r="G133" i="1"/>
  <c r="F23" i="9" s="1"/>
  <c r="H133" i="1"/>
  <c r="I133" i="1"/>
  <c r="K133" i="1"/>
  <c r="F32" i="9" s="1"/>
  <c r="N133" i="1"/>
  <c r="O133" i="1"/>
  <c r="P133" i="1"/>
  <c r="J32" i="9" s="1"/>
  <c r="Q133" i="1"/>
  <c r="K32" i="9" s="1"/>
  <c r="K51" i="6" l="1"/>
  <c r="H23" i="9"/>
  <c r="AO134" i="1"/>
  <c r="AO133" i="1"/>
  <c r="C12" i="4" s="1"/>
  <c r="C47" i="6"/>
  <c r="C48" i="6" s="1"/>
  <c r="D23" i="9"/>
  <c r="N135" i="1"/>
  <c r="Z133" i="1"/>
  <c r="C9" i="4" s="1"/>
  <c r="F38" i="9"/>
  <c r="F10" i="9"/>
  <c r="C23" i="9"/>
  <c r="J135" i="1"/>
  <c r="V134" i="1"/>
  <c r="C6" i="4" s="1"/>
  <c r="S134" i="1"/>
  <c r="C5" i="4" s="1"/>
  <c r="G28" i="9"/>
  <c r="I135" i="1"/>
  <c r="Y133" i="1"/>
  <c r="C8" i="4" s="1"/>
  <c r="H135" i="1"/>
  <c r="M135" i="1"/>
  <c r="D5" i="11"/>
  <c r="AM130" i="1"/>
  <c r="E50" i="6"/>
  <c r="E48" i="6"/>
  <c r="AA133" i="1"/>
  <c r="C11" i="4" s="1"/>
  <c r="H32" i="9"/>
  <c r="H33" i="9" s="1"/>
  <c r="E15" i="9"/>
  <c r="AC131" i="1"/>
  <c r="C10" i="4" s="1"/>
  <c r="Q135" i="1"/>
  <c r="X133" i="1"/>
  <c r="C7" i="4" s="1"/>
  <c r="O135" i="1"/>
  <c r="E32" i="9"/>
  <c r="E33" i="9" s="1"/>
  <c r="AC133" i="1"/>
  <c r="K41" i="9"/>
  <c r="K42" i="9" s="1"/>
  <c r="D32" i="9"/>
  <c r="D33" i="9" s="1"/>
  <c r="D10" i="9"/>
  <c r="C32" i="9"/>
  <c r="C33" i="9" s="1"/>
  <c r="J42" i="9"/>
  <c r="K135" i="1"/>
  <c r="E5" i="9"/>
  <c r="C18" i="9"/>
  <c r="C10" i="9"/>
  <c r="C28" i="9"/>
  <c r="F18" i="9"/>
  <c r="B32" i="9"/>
  <c r="B33" i="9" s="1"/>
  <c r="G135" i="1"/>
  <c r="AF131" i="1"/>
  <c r="I32" i="9"/>
  <c r="I33" i="9" s="1"/>
  <c r="AM129" i="1"/>
  <c r="K53" i="9"/>
  <c r="G33" i="9"/>
  <c r="F33" i="9"/>
  <c r="F28" i="9"/>
  <c r="K33" i="9"/>
  <c r="B42" i="9"/>
  <c r="E38" i="9"/>
  <c r="J33" i="9"/>
  <c r="I38" i="9"/>
  <c r="D42" i="9"/>
  <c r="C38" i="9"/>
  <c r="E28" i="9"/>
  <c r="I28" i="9"/>
  <c r="B48" i="9"/>
  <c r="J38" i="9"/>
  <c r="C42" i="9"/>
  <c r="E42" i="9"/>
  <c r="H28" i="9"/>
  <c r="B38" i="9"/>
  <c r="D28" i="9"/>
  <c r="G38" i="9"/>
  <c r="B53" i="9"/>
  <c r="H38" i="9"/>
  <c r="F42" i="9"/>
  <c r="D38" i="9"/>
  <c r="C48" i="9"/>
  <c r="F53" i="9"/>
  <c r="J53" i="9"/>
  <c r="E53" i="9"/>
  <c r="L53" i="9"/>
  <c r="G48" i="9"/>
  <c r="F48" i="9"/>
  <c r="C53" i="9"/>
  <c r="G53" i="9"/>
  <c r="D48" i="9"/>
  <c r="H48" i="9"/>
  <c r="I53" i="9"/>
  <c r="E48" i="9"/>
  <c r="I48" i="9"/>
  <c r="H53" i="9"/>
  <c r="M51" i="6"/>
  <c r="D18" i="9"/>
  <c r="E18" i="9"/>
  <c r="L51" i="6"/>
  <c r="I50" i="6"/>
  <c r="G50" i="6"/>
  <c r="G48" i="6"/>
  <c r="I48" i="6"/>
  <c r="D53" i="9"/>
  <c r="AO132" i="1"/>
  <c r="N51" i="6"/>
  <c r="P135" i="1"/>
  <c r="AH131" i="1"/>
  <c r="C50" i="6" l="1"/>
  <c r="AM131" i="1"/>
  <c r="G42" i="9" s="1"/>
</calcChain>
</file>

<file path=xl/sharedStrings.xml><?xml version="1.0" encoding="utf-8"?>
<sst xmlns="http://schemas.openxmlformats.org/spreadsheetml/2006/main" count="739" uniqueCount="431">
  <si>
    <t>※２</t>
  </si>
  <si>
    <t>人　　口</t>
    <rPh sb="0" eb="1">
      <t>ヒト</t>
    </rPh>
    <rPh sb="3" eb="4">
      <t>クチ</t>
    </rPh>
    <phoneticPr fontId="2"/>
  </si>
  <si>
    <t>人</t>
    <rPh sb="0" eb="1">
      <t>ニン</t>
    </rPh>
    <phoneticPr fontId="2"/>
  </si>
  <si>
    <t>面　　積</t>
    <rPh sb="0" eb="1">
      <t>メン</t>
    </rPh>
    <rPh sb="3" eb="4">
      <t>セキ</t>
    </rPh>
    <phoneticPr fontId="2"/>
  </si>
  <si>
    <t>療養者数</t>
    <rPh sb="0" eb="2">
      <t>リョウヨウ</t>
    </rPh>
    <rPh sb="2" eb="3">
      <t>シャ</t>
    </rPh>
    <rPh sb="3" eb="4">
      <t>スウ</t>
    </rPh>
    <phoneticPr fontId="2"/>
  </si>
  <si>
    <t>協力病院</t>
    <rPh sb="0" eb="2">
      <t>キョウリョク</t>
    </rPh>
    <rPh sb="2" eb="4">
      <t>ビョウイン</t>
    </rPh>
    <phoneticPr fontId="2"/>
  </si>
  <si>
    <t>訪問看護ステーション</t>
    <rPh sb="0" eb="2">
      <t>ホウモン</t>
    </rPh>
    <rPh sb="2" eb="4">
      <t>カンゴ</t>
    </rPh>
    <phoneticPr fontId="2"/>
  </si>
  <si>
    <t>※２； 1. 自立、2. 一部介助、3. 全面介助</t>
    <rPh sb="7" eb="9">
      <t>ジリツ</t>
    </rPh>
    <rPh sb="13" eb="15">
      <t>イチブ</t>
    </rPh>
    <rPh sb="15" eb="17">
      <t>カイジョ</t>
    </rPh>
    <rPh sb="21" eb="23">
      <t>ゼンメン</t>
    </rPh>
    <rPh sb="23" eb="25">
      <t>カイジョ</t>
    </rPh>
    <phoneticPr fontId="2"/>
  </si>
  <si>
    <t>番号</t>
    <rPh sb="0" eb="2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</si>
  <si>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</si>
  <si>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</si>
  <si>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</si>
  <si>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医療処置管理</t>
    <rPh sb="0" eb="2">
      <t>イリョウ</t>
    </rPh>
    <rPh sb="2" eb="4">
      <t>ショチ</t>
    </rPh>
    <rPh sb="4" eb="6">
      <t>カンリ</t>
    </rPh>
    <phoneticPr fontId="2"/>
  </si>
  <si>
    <t>特定症状の有無</t>
    <rPh sb="0" eb="2">
      <t>トクテイ</t>
    </rPh>
    <rPh sb="2" eb="4">
      <t>ショウジョウ</t>
    </rPh>
    <rPh sb="5" eb="7">
      <t>ウム</t>
    </rPh>
    <phoneticPr fontId="2"/>
  </si>
  <si>
    <t>かかりつけ主治医</t>
    <rPh sb="5" eb="8">
      <t>シュジイ</t>
    </rPh>
    <phoneticPr fontId="2"/>
  </si>
  <si>
    <t>緊急時の
入院機関</t>
    <rPh sb="0" eb="2">
      <t>キンキュウ</t>
    </rPh>
    <rPh sb="2" eb="3">
      <t>ジ</t>
    </rPh>
    <rPh sb="5" eb="7">
      <t>ニュウイン</t>
    </rPh>
    <rPh sb="7" eb="9">
      <t>キカン</t>
    </rPh>
    <phoneticPr fontId="2"/>
  </si>
  <si>
    <t>在宅での
レスパイト</t>
    <rPh sb="0" eb="2">
      <t>ザイタク</t>
    </rPh>
    <phoneticPr fontId="2"/>
  </si>
  <si>
    <t>緊急時の
訪問看護</t>
    <rPh sb="0" eb="3">
      <t>キンキュウジ</t>
    </rPh>
    <rPh sb="5" eb="7">
      <t>ホウモン</t>
    </rPh>
    <rPh sb="7" eb="9">
      <t>カンゴ</t>
    </rPh>
    <phoneticPr fontId="2"/>
  </si>
  <si>
    <t>医療機関からの
訪問看護</t>
    <rPh sb="0" eb="2">
      <t>イリョウ</t>
    </rPh>
    <rPh sb="2" eb="4">
      <t>キカン</t>
    </rPh>
    <rPh sb="8" eb="10">
      <t>ホウモン</t>
    </rPh>
    <rPh sb="10" eb="12">
      <t>カンゴ</t>
    </rPh>
    <phoneticPr fontId="2"/>
  </si>
  <si>
    <t>頻度
(回/月)</t>
    <rPh sb="0" eb="2">
      <t>ヒンド</t>
    </rPh>
    <rPh sb="5" eb="6">
      <t>カイ</t>
    </rPh>
    <rPh sb="7" eb="8">
      <t>ツキ</t>
    </rPh>
    <phoneticPr fontId="2"/>
  </si>
  <si>
    <t>1週間の
合計
訪問
回数
（回）</t>
    <rPh sb="1" eb="3">
      <t>シュウカン</t>
    </rPh>
    <rPh sb="5" eb="7">
      <t>ゴウケイ</t>
    </rPh>
    <rPh sb="8" eb="10">
      <t>ホウモン</t>
    </rPh>
    <rPh sb="11" eb="13">
      <t>カイスウ</t>
    </rPh>
    <rPh sb="15" eb="16">
      <t>カイ</t>
    </rPh>
    <phoneticPr fontId="2"/>
  </si>
  <si>
    <t>利用</t>
    <rPh sb="0" eb="2">
      <t>リヨウ</t>
    </rPh>
    <phoneticPr fontId="2"/>
  </si>
  <si>
    <t>1週間の
合計
利用
回数
（回）</t>
    <rPh sb="1" eb="3">
      <t>シュウカン</t>
    </rPh>
    <rPh sb="5" eb="7">
      <t>ゴウケイ</t>
    </rPh>
    <rPh sb="8" eb="10">
      <t>リヨウ</t>
    </rPh>
    <rPh sb="11" eb="13">
      <t>カイスウ</t>
    </rPh>
    <rPh sb="15" eb="16">
      <t>カイ</t>
    </rPh>
    <phoneticPr fontId="2"/>
  </si>
  <si>
    <t>人工呼吸器</t>
    <rPh sb="0" eb="2">
      <t>ジンコウ</t>
    </rPh>
    <rPh sb="2" eb="4">
      <t>コキュウ</t>
    </rPh>
    <rPh sb="4" eb="5">
      <t>キ</t>
    </rPh>
    <phoneticPr fontId="2"/>
  </si>
  <si>
    <t>気管切開</t>
    <rPh sb="0" eb="2">
      <t>キカン</t>
    </rPh>
    <rPh sb="2" eb="4">
      <t>セッカイ</t>
    </rPh>
    <phoneticPr fontId="2"/>
  </si>
  <si>
    <t>吸引</t>
    <rPh sb="0" eb="2">
      <t>キュウイン</t>
    </rPh>
    <phoneticPr fontId="2"/>
  </si>
  <si>
    <t>経管栄養</t>
    <rPh sb="0" eb="4">
      <t>ケイカンエイヨウ</t>
    </rPh>
    <phoneticPr fontId="2"/>
  </si>
  <si>
    <t>その他</t>
    <rPh sb="2" eb="3">
      <t>タ</t>
    </rPh>
    <phoneticPr fontId="2"/>
  </si>
  <si>
    <t>呼吸障害</t>
    <rPh sb="0" eb="2">
      <t>コキュウ</t>
    </rPh>
    <rPh sb="2" eb="4">
      <t>ショウガイ</t>
    </rPh>
    <phoneticPr fontId="2"/>
  </si>
  <si>
    <t>嚥下障害</t>
    <rPh sb="0" eb="2">
      <t>エンゲ</t>
    </rPh>
    <rPh sb="2" eb="4">
      <t>ショウガイ</t>
    </rPh>
    <phoneticPr fontId="2"/>
  </si>
  <si>
    <t>構音障害</t>
    <rPh sb="0" eb="4">
      <t>コウオンショウガイ</t>
    </rPh>
    <phoneticPr fontId="2"/>
  </si>
  <si>
    <t>排尿障害</t>
    <rPh sb="0" eb="2">
      <t>ハイニョウ</t>
    </rPh>
    <rPh sb="2" eb="4">
      <t>ショウガイ</t>
    </rPh>
    <phoneticPr fontId="2"/>
  </si>
  <si>
    <t>自律神経障害</t>
    <rPh sb="0" eb="2">
      <t>ジリツ</t>
    </rPh>
    <rPh sb="2" eb="4">
      <t>シンケイ</t>
    </rPh>
    <rPh sb="4" eb="6">
      <t>ショウガイ</t>
    </rPh>
    <phoneticPr fontId="2"/>
  </si>
  <si>
    <t>1.有</t>
    <rPh sb="2" eb="3">
      <t>アリ</t>
    </rPh>
    <phoneticPr fontId="2"/>
  </si>
  <si>
    <t>例1</t>
    <rPh sb="0" eb="1">
      <t>レイ</t>
    </rPh>
    <phoneticPr fontId="2"/>
  </si>
  <si>
    <t>○市△町☐丁目</t>
    <rPh sb="1" eb="2">
      <t>シ</t>
    </rPh>
    <rPh sb="3" eb="4">
      <t>チョウ</t>
    </rPh>
    <rPh sb="5" eb="7">
      <t>チョウメ</t>
    </rPh>
    <phoneticPr fontId="2"/>
  </si>
  <si>
    <t>2002年
話にくくなった</t>
    <rPh sb="4" eb="5">
      <t>ネン</t>
    </rPh>
    <rPh sb="6" eb="7">
      <t>ハナシ</t>
    </rPh>
    <phoneticPr fontId="2"/>
  </si>
  <si>
    <t>県立Ａ病院</t>
    <rPh sb="0" eb="2">
      <t>ケンリツ</t>
    </rPh>
    <rPh sb="3" eb="5">
      <t>ビョウイン</t>
    </rPh>
    <phoneticPr fontId="2"/>
  </si>
  <si>
    <t>例2</t>
    <rPh sb="0" eb="1">
      <t>レイ</t>
    </rPh>
    <phoneticPr fontId="2"/>
  </si>
  <si>
    <t>A市B町C丁目</t>
    <rPh sb="1" eb="2">
      <t>シ</t>
    </rPh>
    <rPh sb="3" eb="4">
      <t>チョウ</t>
    </rPh>
    <rPh sb="5" eb="7">
      <t>チョウメ</t>
    </rPh>
    <phoneticPr fontId="2"/>
  </si>
  <si>
    <t>2005年
右手に力が入らなくなった</t>
    <rPh sb="4" eb="5">
      <t>ネン</t>
    </rPh>
    <phoneticPr fontId="2"/>
  </si>
  <si>
    <t>Ｂ大学病院</t>
    <rPh sb="1" eb="3">
      <t>ダイガク</t>
    </rPh>
    <rPh sb="3" eb="5">
      <t>ビョウイン</t>
    </rPh>
    <phoneticPr fontId="2"/>
  </si>
  <si>
    <t>Ａｽﾃｰｼｮﾝ
（日中のみ）</t>
    <rPh sb="9" eb="11">
      <t>ニッチュウ</t>
    </rPh>
    <phoneticPr fontId="2"/>
  </si>
  <si>
    <t>Ａ病院</t>
    <rPh sb="1" eb="3">
      <t>ビョウイン</t>
    </rPh>
    <phoneticPr fontId="2"/>
  </si>
  <si>
    <t>ｽﾃｰｼｮﾝと○年△月連絡をとる</t>
    <rPh sb="8" eb="9">
      <t>ネン</t>
    </rPh>
    <rPh sb="10" eb="11">
      <t>ツキ</t>
    </rPh>
    <rPh sb="11" eb="13">
      <t>レンラク</t>
    </rPh>
    <phoneticPr fontId="2"/>
  </si>
  <si>
    <t>1 管轄地域</t>
  </si>
  <si>
    <t>2 都道府県全体</t>
  </si>
  <si>
    <t>実施</t>
    <rPh sb="0" eb="2">
      <t>ジッシ</t>
    </rPh>
    <phoneticPr fontId="2"/>
  </si>
  <si>
    <t>件</t>
    <rPh sb="0" eb="1">
      <t>ケン</t>
    </rPh>
    <phoneticPr fontId="2"/>
  </si>
  <si>
    <t>※１</t>
    <phoneticPr fontId="2"/>
  </si>
  <si>
    <t>※２</t>
    <phoneticPr fontId="2"/>
  </si>
  <si>
    <t>管轄地域の人口</t>
    <rPh sb="0" eb="2">
      <t>カンカツ</t>
    </rPh>
    <rPh sb="2" eb="4">
      <t>チイキ</t>
    </rPh>
    <rPh sb="5" eb="7">
      <t>ジンコウ</t>
    </rPh>
    <phoneticPr fontId="2"/>
  </si>
  <si>
    <t>計</t>
    <rPh sb="0" eb="1">
      <t>ケイ</t>
    </rPh>
    <phoneticPr fontId="2"/>
  </si>
  <si>
    <t>１０万人あたり</t>
    <rPh sb="2" eb="4">
      <t>マンニン</t>
    </rPh>
    <phoneticPr fontId="2"/>
  </si>
  <si>
    <t>専門診療
の確保</t>
    <rPh sb="0" eb="2">
      <t>センモン</t>
    </rPh>
    <rPh sb="2" eb="4">
      <t>シンリョウ</t>
    </rPh>
    <rPh sb="6" eb="8">
      <t>カクホ</t>
    </rPh>
    <phoneticPr fontId="2"/>
  </si>
  <si>
    <t>日常診療
の確保</t>
    <rPh sb="0" eb="2">
      <t>ニチジョウ</t>
    </rPh>
    <rPh sb="2" eb="4">
      <t>シンリョウ</t>
    </rPh>
    <rPh sb="6" eb="8">
      <t>カクホ</t>
    </rPh>
    <phoneticPr fontId="2"/>
  </si>
  <si>
    <t>入院
・
入所</t>
    <rPh sb="0" eb="2">
      <t>ニュウイン</t>
    </rPh>
    <rPh sb="5" eb="7">
      <t>ニュウショ</t>
    </rPh>
    <phoneticPr fontId="2"/>
  </si>
  <si>
    <t>在宅</t>
    <rPh sb="0" eb="2">
      <t>ザイタク</t>
    </rPh>
    <phoneticPr fontId="2"/>
  </si>
  <si>
    <t>訪問看護
の確保</t>
    <rPh sb="0" eb="2">
      <t>ホウモン</t>
    </rPh>
    <rPh sb="2" eb="4">
      <t>カンゴ</t>
    </rPh>
    <rPh sb="6" eb="8">
      <t>カクホ</t>
    </rPh>
    <phoneticPr fontId="2"/>
  </si>
  <si>
    <t>定期</t>
    <rPh sb="0" eb="2">
      <t>テイキ</t>
    </rPh>
    <phoneticPr fontId="2"/>
  </si>
  <si>
    <t>緊急時</t>
    <rPh sb="0" eb="3">
      <t>キンキュウジ</t>
    </rPh>
    <phoneticPr fontId="2"/>
  </si>
  <si>
    <t>※1； 1. 20歳未満、2. 20～40歳未満、3. 40～65歳未満、4. 65歳以上</t>
    <phoneticPr fontId="2"/>
  </si>
  <si>
    <t>ＡＤＬ</t>
    <phoneticPr fontId="2"/>
  </si>
  <si>
    <t>※３</t>
    <phoneticPr fontId="2"/>
  </si>
  <si>
    <t>○○○○</t>
    <phoneticPr fontId="2"/>
  </si>
  <si>
    <t>3</t>
    <phoneticPr fontId="2"/>
  </si>
  <si>
    <t>2</t>
    <phoneticPr fontId="2"/>
  </si>
  <si>
    <t>なし</t>
    <phoneticPr fontId="2"/>
  </si>
  <si>
    <t>医療保険と難病の事業の訪問看護で実施</t>
    <phoneticPr fontId="2"/>
  </si>
  <si>
    <t>△△　△</t>
    <phoneticPr fontId="2"/>
  </si>
  <si>
    <t>4</t>
    <phoneticPr fontId="2"/>
  </si>
  <si>
    <t>3</t>
    <phoneticPr fontId="2"/>
  </si>
  <si>
    <t>Ａクリニック</t>
    <phoneticPr fontId="2"/>
  </si>
  <si>
    <t>Ａｽﾃｰｼｮﾝ
Ｂｽﾃｰｼｮﾝ</t>
    <phoneticPr fontId="2"/>
  </si>
  <si>
    <t>ABC900
(O呼吸器会社）
A吸引ﾕﾆｯﾄ</t>
    <rPh sb="9" eb="12">
      <t>コキュウキ</t>
    </rPh>
    <rPh sb="12" eb="14">
      <t>カイシャ</t>
    </rPh>
    <rPh sb="17" eb="18">
      <t>キュウ</t>
    </rPh>
    <rPh sb="18" eb="19">
      <t>イン</t>
    </rPh>
    <phoneticPr fontId="2"/>
  </si>
  <si>
    <t>神経内科
専門医療機関</t>
    <rPh sb="0" eb="2">
      <t>シンケイ</t>
    </rPh>
    <rPh sb="2" eb="4">
      <t>ナイカ</t>
    </rPh>
    <rPh sb="5" eb="7">
      <t>センモン</t>
    </rPh>
    <rPh sb="7" eb="9">
      <t>イリョウ</t>
    </rPh>
    <rPh sb="9" eb="11">
      <t>キカン</t>
    </rPh>
    <phoneticPr fontId="2"/>
  </si>
  <si>
    <t>レスパイトの入院・入所機関</t>
    <rPh sb="6" eb="8">
      <t>ニュウイン</t>
    </rPh>
    <rPh sb="9" eb="11">
      <t>ニュウショ</t>
    </rPh>
    <rPh sb="11" eb="13">
      <t>キカン</t>
    </rPh>
    <phoneticPr fontId="2"/>
  </si>
  <si>
    <t>％</t>
    <phoneticPr fontId="2"/>
  </si>
  <si>
    <t>成果</t>
  </si>
  <si>
    <t>課題</t>
  </si>
  <si>
    <t>＊A：確保できている　　B：概ね確保できている　　C：あまり確保できていない　　D：確保できていない</t>
    <rPh sb="3" eb="5">
      <t>カクホ</t>
    </rPh>
    <rPh sb="14" eb="15">
      <t>オオム</t>
    </rPh>
    <rPh sb="16" eb="18">
      <t>カクホ</t>
    </rPh>
    <rPh sb="30" eb="32">
      <t>カクホ</t>
    </rPh>
    <rPh sb="42" eb="44">
      <t>カクホ</t>
    </rPh>
    <phoneticPr fontId="2"/>
  </si>
  <si>
    <t>療養通所介護に通所</t>
    <rPh sb="0" eb="2">
      <t>リョウヨウ</t>
    </rPh>
    <rPh sb="2" eb="4">
      <t>ツウショ</t>
    </rPh>
    <rPh sb="4" eb="6">
      <t>カイゴ</t>
    </rPh>
    <rPh sb="7" eb="9">
      <t>ツウショ</t>
    </rPh>
    <phoneticPr fontId="2"/>
  </si>
  <si>
    <t>1.　有、　　0.　無</t>
    <rPh sb="3" eb="4">
      <t>アリ</t>
    </rPh>
    <phoneticPr fontId="2"/>
  </si>
  <si>
    <t>0.無</t>
    <rPh sb="2" eb="3">
      <t>ナシ</t>
    </rPh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</si>
  <si>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</si>
  <si>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</si>
  <si>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</si>
  <si>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</si>
  <si>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</si>
  <si>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</si>
  <si>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</si>
  <si>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</si>
  <si>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</si>
  <si>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</si>
  <si>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</si>
  <si>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</si>
  <si>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</si>
  <si>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</si>
  <si>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</si>
  <si>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</si>
  <si>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</si>
  <si>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</si>
  <si>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</si>
  <si>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</si>
  <si>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</si>
  <si>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※１を用いて算出</t>
  </si>
  <si>
    <t>※２を用いて算出</t>
  </si>
  <si>
    <t>人/10万人</t>
    <rPh sb="0" eb="1">
      <t>ヒト</t>
    </rPh>
    <rPh sb="4" eb="6">
      <t>マンニン</t>
    </rPh>
    <phoneticPr fontId="2"/>
  </si>
  <si>
    <t>　様式２　「ＡＬＳ療養者支援にかかわる難病対策事業の実施状況とその評価」</t>
    <rPh sb="1" eb="3">
      <t>ヨウシキ</t>
    </rPh>
    <rPh sb="12" eb="14">
      <t>シエン</t>
    </rPh>
    <rPh sb="19" eb="21">
      <t>ナンビョウ</t>
    </rPh>
    <rPh sb="21" eb="23">
      <t>タイサク</t>
    </rPh>
    <rPh sb="23" eb="25">
      <t>ジギョウ</t>
    </rPh>
    <rPh sb="26" eb="28">
      <t>ジッシ</t>
    </rPh>
    <rPh sb="28" eb="30">
      <t>ジョウキョウ</t>
    </rPh>
    <rPh sb="33" eb="35">
      <t>ヒョウカ</t>
    </rPh>
    <phoneticPr fontId="2"/>
  </si>
  <si>
    <t>項目</t>
    <rPh sb="0" eb="2">
      <t>コウモク</t>
    </rPh>
    <phoneticPr fontId="2"/>
  </si>
  <si>
    <t>ヵ所</t>
    <rPh sb="1" eb="2">
      <t>ショ</t>
    </rPh>
    <phoneticPr fontId="2"/>
  </si>
  <si>
    <t>管轄地域の面積</t>
    <rPh sb="0" eb="2">
      <t>カンカツ</t>
    </rPh>
    <rPh sb="2" eb="4">
      <t>チイキ</t>
    </rPh>
    <rPh sb="5" eb="7">
      <t>メンセキ</t>
    </rPh>
    <phoneticPr fontId="2"/>
  </si>
  <si>
    <t>神経内科専門医療機関</t>
    <rPh sb="0" eb="2">
      <t>シンケイ</t>
    </rPh>
    <rPh sb="2" eb="4">
      <t>ナイカ</t>
    </rPh>
    <rPh sb="4" eb="6">
      <t>センモン</t>
    </rPh>
    <rPh sb="6" eb="8">
      <t>イリョウ</t>
    </rPh>
    <rPh sb="8" eb="10">
      <t>キカン</t>
    </rPh>
    <phoneticPr fontId="2"/>
  </si>
  <si>
    <t>1.20歳未満</t>
    <rPh sb="4" eb="7">
      <t>サイミマン</t>
    </rPh>
    <phoneticPr fontId="2"/>
  </si>
  <si>
    <t>2.20～40歳未満</t>
    <rPh sb="7" eb="8">
      <t>サイ</t>
    </rPh>
    <rPh sb="8" eb="10">
      <t>ミマン</t>
    </rPh>
    <phoneticPr fontId="2"/>
  </si>
  <si>
    <t>3.40～65歳未満</t>
    <rPh sb="7" eb="10">
      <t>サイミマン</t>
    </rPh>
    <phoneticPr fontId="2"/>
  </si>
  <si>
    <t>4.65歳以上</t>
    <rPh sb="4" eb="7">
      <t>サイイジョウ</t>
    </rPh>
    <phoneticPr fontId="2"/>
  </si>
  <si>
    <t>ALS療養者</t>
    <rPh sb="3" eb="5">
      <t>リョウヨウ</t>
    </rPh>
    <rPh sb="5" eb="6">
      <t>シャ</t>
    </rPh>
    <phoneticPr fontId="2"/>
  </si>
  <si>
    <t>1.自立</t>
    <rPh sb="2" eb="4">
      <t>ジリツ</t>
    </rPh>
    <phoneticPr fontId="2"/>
  </si>
  <si>
    <t xml:space="preserve">2.一部介助
</t>
    <rPh sb="2" eb="4">
      <t>イチブ</t>
    </rPh>
    <rPh sb="4" eb="6">
      <t>カイジョ</t>
    </rPh>
    <phoneticPr fontId="2"/>
  </si>
  <si>
    <t>3.全面介助</t>
    <rPh sb="2" eb="4">
      <t>ゼンメン</t>
    </rPh>
    <rPh sb="4" eb="6">
      <t>カイジョ</t>
    </rPh>
    <phoneticPr fontId="2"/>
  </si>
  <si>
    <t>集計</t>
    <rPh sb="0" eb="1">
      <t>シュウ</t>
    </rPh>
    <rPh sb="1" eb="2">
      <t>ケイ</t>
    </rPh>
    <phoneticPr fontId="2"/>
  </si>
  <si>
    <t>1.外来</t>
    <rPh sb="2" eb="4">
      <t>ガイライ</t>
    </rPh>
    <phoneticPr fontId="2"/>
  </si>
  <si>
    <t>2.往診</t>
    <rPh sb="2" eb="4">
      <t>オウシン</t>
    </rPh>
    <phoneticPr fontId="2"/>
  </si>
  <si>
    <t>3.なし</t>
    <phoneticPr fontId="2"/>
  </si>
  <si>
    <t>ありの人数</t>
    <rPh sb="3" eb="5">
      <t>ニンズウ</t>
    </rPh>
    <phoneticPr fontId="2"/>
  </si>
  <si>
    <t>年齢区分(人）</t>
    <rPh sb="0" eb="2">
      <t>ネンレイ</t>
    </rPh>
    <rPh sb="2" eb="4">
      <t>クブン</t>
    </rPh>
    <rPh sb="5" eb="6">
      <t>ニン</t>
    </rPh>
    <phoneticPr fontId="2"/>
  </si>
  <si>
    <t>ＡＤＬ(人）</t>
    <rPh sb="4" eb="5">
      <t>ニン</t>
    </rPh>
    <phoneticPr fontId="2"/>
  </si>
  <si>
    <t>1.有
(人）</t>
    <rPh sb="2" eb="3">
      <t>アリ</t>
    </rPh>
    <rPh sb="5" eb="6">
      <t>ニン</t>
    </rPh>
    <phoneticPr fontId="2"/>
  </si>
  <si>
    <t xml:space="preserve">有/ALS数(％)
</t>
    <rPh sb="0" eb="1">
      <t>アリ</t>
    </rPh>
    <rPh sb="5" eb="6">
      <t>スウ</t>
    </rPh>
    <phoneticPr fontId="2"/>
  </si>
  <si>
    <t>定期訪問看護あり（人）</t>
    <rPh sb="0" eb="2">
      <t>テイキ</t>
    </rPh>
    <rPh sb="2" eb="4">
      <t>ホウモン</t>
    </rPh>
    <rPh sb="4" eb="6">
      <t>カンゴ</t>
    </rPh>
    <rPh sb="9" eb="10">
      <t>ヒト</t>
    </rPh>
    <phoneticPr fontId="2"/>
  </si>
  <si>
    <t>複数ST利用/ALS数(％)</t>
    <rPh sb="0" eb="2">
      <t>フクスウ</t>
    </rPh>
    <rPh sb="4" eb="6">
      <t>リヨウ</t>
    </rPh>
    <rPh sb="10" eb="11">
      <t>スウ</t>
    </rPh>
    <phoneticPr fontId="2"/>
  </si>
  <si>
    <t>複数STを利用(人）</t>
    <rPh sb="8" eb="9">
      <t>ニン</t>
    </rPh>
    <phoneticPr fontId="2"/>
  </si>
  <si>
    <t>定期訪問看護あり(人)</t>
    <rPh sb="0" eb="2">
      <t>テイキ</t>
    </rPh>
    <rPh sb="2" eb="4">
      <t>ホウモン</t>
    </rPh>
    <rPh sb="4" eb="6">
      <t>カンゴ</t>
    </rPh>
    <rPh sb="9" eb="10">
      <t>ヒト</t>
    </rPh>
    <phoneticPr fontId="2"/>
  </si>
  <si>
    <t>訪問看護ステーション数</t>
    <rPh sb="0" eb="2">
      <t>ホウモン</t>
    </rPh>
    <rPh sb="2" eb="4">
      <t>カンゴ</t>
    </rPh>
    <rPh sb="10" eb="11">
      <t>カズ</t>
    </rPh>
    <phoneticPr fontId="2"/>
  </si>
  <si>
    <t>利用機関数</t>
    <rPh sb="0" eb="2">
      <t>リヨウ</t>
    </rPh>
    <rPh sb="2" eb="4">
      <t>キカン</t>
    </rPh>
    <rPh sb="4" eb="5">
      <t>スウ</t>
    </rPh>
    <phoneticPr fontId="2"/>
  </si>
  <si>
    <t xml:space="preserve">有/ALS数(%)
</t>
    <rPh sb="0" eb="1">
      <t>アリ</t>
    </rPh>
    <rPh sb="5" eb="6">
      <t>スウ</t>
    </rPh>
    <phoneticPr fontId="2"/>
  </si>
  <si>
    <t>回/週</t>
    <rPh sb="0" eb="1">
      <t>カイ</t>
    </rPh>
    <rPh sb="2" eb="3">
      <t>シュウ</t>
    </rPh>
    <phoneticPr fontId="2"/>
  </si>
  <si>
    <t>１０ｋｍ2あたり</t>
    <phoneticPr fontId="2"/>
  </si>
  <si>
    <t>実績ありの件数</t>
    <rPh sb="0" eb="2">
      <t>ジッセキ</t>
    </rPh>
    <rPh sb="5" eb="7">
      <t>ケンスウ</t>
    </rPh>
    <phoneticPr fontId="2"/>
  </si>
  <si>
    <t>件/10万人</t>
    <rPh sb="0" eb="1">
      <t>ケン</t>
    </rPh>
    <rPh sb="4" eb="6">
      <t>マンニン</t>
    </rPh>
    <phoneticPr fontId="2"/>
  </si>
  <si>
    <t>年齢区分</t>
    <rPh sb="0" eb="2">
      <t>ネンレイ</t>
    </rPh>
    <rPh sb="2" eb="4">
      <t>クブン</t>
    </rPh>
    <phoneticPr fontId="2"/>
  </si>
  <si>
    <t>人数</t>
    <rPh sb="0" eb="2">
      <t>ニンズウ</t>
    </rPh>
    <phoneticPr fontId="2"/>
  </si>
  <si>
    <t>有
(人）</t>
    <rPh sb="0" eb="1">
      <t>アリ</t>
    </rPh>
    <rPh sb="3" eb="4">
      <t>ニン</t>
    </rPh>
    <phoneticPr fontId="2"/>
  </si>
  <si>
    <t>要介護５</t>
    <rPh sb="0" eb="3">
      <t>ヨウカイゴ</t>
    </rPh>
    <phoneticPr fontId="2"/>
  </si>
  <si>
    <t>要介護４</t>
    <rPh sb="0" eb="3">
      <t>ヨウカイゴ</t>
    </rPh>
    <phoneticPr fontId="2"/>
  </si>
  <si>
    <t>要介護３</t>
    <rPh sb="0" eb="3">
      <t>ヨウカイゴ</t>
    </rPh>
    <phoneticPr fontId="2"/>
  </si>
  <si>
    <t>要介護２</t>
    <rPh sb="0" eb="3">
      <t>ヨウカイゴ</t>
    </rPh>
    <phoneticPr fontId="2"/>
  </si>
  <si>
    <t>要介護１</t>
    <rPh sb="0" eb="3">
      <t>ヨウカイゴ</t>
    </rPh>
    <phoneticPr fontId="2"/>
  </si>
  <si>
    <t>手帳の級数</t>
    <rPh sb="0" eb="2">
      <t>テチョウ</t>
    </rPh>
    <rPh sb="3" eb="5">
      <t>キュウスウ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</si>
  <si>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</si>
  <si>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</si>
  <si>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</si>
  <si>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介護保険</t>
    <rPh sb="0" eb="2">
      <t>カイゴ</t>
    </rPh>
    <rPh sb="2" eb="4">
      <t>ホケン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</si>
  <si>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</si>
  <si>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あり</t>
    <phoneticPr fontId="2"/>
  </si>
  <si>
    <t>※管轄地域の人口、面積、療養者数</t>
    <rPh sb="1" eb="3">
      <t>カンカツ</t>
    </rPh>
    <rPh sb="3" eb="5">
      <t>チイキ</t>
    </rPh>
    <rPh sb="6" eb="8">
      <t>ジンコウ</t>
    </rPh>
    <rPh sb="9" eb="11">
      <t>メンセキ</t>
    </rPh>
    <rPh sb="12" eb="14">
      <t>リョウヨウ</t>
    </rPh>
    <rPh sb="14" eb="15">
      <t>シャ</t>
    </rPh>
    <rPh sb="15" eb="16">
      <t>スウ</t>
    </rPh>
    <phoneticPr fontId="2"/>
  </si>
  <si>
    <t>ＳＣＤ</t>
    <phoneticPr fontId="2"/>
  </si>
  <si>
    <t>ＰＤ</t>
    <phoneticPr fontId="2"/>
  </si>
  <si>
    <t>ＡＬＳ</t>
    <phoneticPr fontId="2"/>
  </si>
  <si>
    <t>人数</t>
    <rPh sb="0" eb="2">
      <t>ニンズウ</t>
    </rPh>
    <phoneticPr fontId="2"/>
  </si>
  <si>
    <t>訪問看護ステーション数</t>
    <rPh sb="0" eb="4">
      <t>ホウ</t>
    </rPh>
    <rPh sb="10" eb="11">
      <t>スウ</t>
    </rPh>
    <phoneticPr fontId="2"/>
  </si>
  <si>
    <t>人口</t>
    <rPh sb="0" eb="2">
      <t>ジンコウ</t>
    </rPh>
    <phoneticPr fontId="2"/>
  </si>
  <si>
    <t>地　区</t>
    <rPh sb="0" eb="1">
      <t>チ</t>
    </rPh>
    <rPh sb="2" eb="3">
      <t>ク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</si>
  <si>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</si>
  <si>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</si>
  <si>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（人）</t>
    <rPh sb="1" eb="2">
      <t>ニン</t>
    </rPh>
    <phoneticPr fontId="2"/>
  </si>
  <si>
    <t>(人/10万人）</t>
    <rPh sb="1" eb="2">
      <t>ヒト</t>
    </rPh>
    <rPh sb="5" eb="7">
      <t>マンニン</t>
    </rPh>
    <phoneticPr fontId="2"/>
  </si>
  <si>
    <t>（ヶ所）</t>
    <rPh sb="2" eb="3">
      <t>ショ</t>
    </rPh>
    <phoneticPr fontId="2"/>
  </si>
  <si>
    <t>(ヶ所/10万人）</t>
    <rPh sb="6" eb="8">
      <t>マンニン</t>
    </rPh>
    <phoneticPr fontId="2"/>
  </si>
  <si>
    <t>地区名</t>
    <rPh sb="0" eb="3">
      <t>チクメイ</t>
    </rPh>
    <phoneticPr fontId="2"/>
  </si>
  <si>
    <t>在宅療養者数</t>
    <rPh sb="0" eb="2">
      <t>ザイタク</t>
    </rPh>
    <rPh sb="2" eb="5">
      <t>リョウヨウシャ</t>
    </rPh>
    <rPh sb="5" eb="6">
      <t>スウ</t>
    </rPh>
    <phoneticPr fontId="2"/>
  </si>
  <si>
    <t>在宅人工呼吸
療養者数</t>
    <rPh sb="0" eb="2">
      <t>ザイタク</t>
    </rPh>
    <rPh sb="2" eb="4">
      <t>ジンコウ</t>
    </rPh>
    <rPh sb="4" eb="6">
      <t>コキュウ</t>
    </rPh>
    <rPh sb="7" eb="10">
      <t>リョ</t>
    </rPh>
    <rPh sb="10" eb="11">
      <t>スウ</t>
    </rPh>
    <phoneticPr fontId="2"/>
  </si>
  <si>
    <t>(人/100k㎡）</t>
    <rPh sb="1" eb="2">
      <t>ヒト</t>
    </rPh>
    <phoneticPr fontId="2"/>
  </si>
  <si>
    <t>(ヶ所/100k㎡）</t>
    <phoneticPr fontId="2"/>
  </si>
  <si>
    <t>平均的な1ヶ月の実利用者数</t>
    <rPh sb="0" eb="3">
      <t>ヘイキンテキ</t>
    </rPh>
    <rPh sb="6" eb="7">
      <t>ゲツ</t>
    </rPh>
    <rPh sb="8" eb="9">
      <t>ジツ</t>
    </rPh>
    <rPh sb="9" eb="11">
      <t>リヨウ</t>
    </rPh>
    <rPh sb="11" eb="12">
      <t>シャ</t>
    </rPh>
    <rPh sb="12" eb="13">
      <t>カズ</t>
    </rPh>
    <phoneticPr fontId="2"/>
  </si>
  <si>
    <t>件</t>
    <rPh sb="0" eb="1">
      <t>ケン</t>
    </rPh>
    <phoneticPr fontId="2"/>
  </si>
  <si>
    <t>特定症状</t>
    <rPh sb="0" eb="2">
      <t>トクテイ</t>
    </rPh>
    <rPh sb="2" eb="4">
      <t>ショウジョウ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</si>
  <si>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</si>
  <si>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</si>
  <si>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要介護2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</si>
  <si>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</si>
  <si>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</si>
  <si>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</si>
  <si>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</si>
  <si>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機関名
・なしの場合は0と記入
・不明の場合は空白</t>
    <rPh sb="0" eb="2">
      <t>キカン</t>
    </rPh>
    <rPh sb="2" eb="3">
      <t>メイ</t>
    </rPh>
    <rPh sb="8" eb="10">
      <t>バアイ</t>
    </rPh>
    <rPh sb="13" eb="15">
      <t>キニュウ</t>
    </rPh>
    <rPh sb="17" eb="19">
      <t>フメイ</t>
    </rPh>
    <rPh sb="20" eb="22">
      <t>バアイ</t>
    </rPh>
    <rPh sb="23" eb="25">
      <t>クウハク</t>
    </rPh>
    <phoneticPr fontId="2"/>
  </si>
  <si>
    <t>％</t>
  </si>
  <si>
    <t>％</t>
    <phoneticPr fontId="2"/>
  </si>
  <si>
    <t>障害者総合支援法区分</t>
    <rPh sb="0" eb="3">
      <t>ショウガイシャ</t>
    </rPh>
    <rPh sb="3" eb="5">
      <t>ソウゴウ</t>
    </rPh>
    <rPh sb="5" eb="7">
      <t>シエン</t>
    </rPh>
    <rPh sb="7" eb="8">
      <t>ホウ</t>
    </rPh>
    <rPh sb="8" eb="10">
      <t>クブン</t>
    </rPh>
    <phoneticPr fontId="2"/>
  </si>
  <si>
    <t>障害者総合支援法による訪問介護利用者数</t>
    <rPh sb="0" eb="3">
      <t>ショウガイシャ</t>
    </rPh>
    <rPh sb="3" eb="8">
      <t>ソウゴウシエンホウ</t>
    </rPh>
    <rPh sb="11" eb="13">
      <t>ホウモン</t>
    </rPh>
    <rPh sb="13" eb="15">
      <t>カイゴ</t>
    </rPh>
    <rPh sb="15" eb="17">
      <t>リヨウ</t>
    </rPh>
    <rPh sb="17" eb="18">
      <t>シャ</t>
    </rPh>
    <rPh sb="18" eb="19">
      <t>スウ</t>
    </rPh>
    <phoneticPr fontId="2"/>
  </si>
  <si>
    <t>災害時個別支援計画</t>
    <phoneticPr fontId="2"/>
  </si>
  <si>
    <t>最終把握時期</t>
    <rPh sb="0" eb="2">
      <t>サイシュウ</t>
    </rPh>
    <rPh sb="2" eb="4">
      <t>ハアク</t>
    </rPh>
    <rPh sb="4" eb="6">
      <t>ジキ</t>
    </rPh>
    <phoneticPr fontId="2"/>
  </si>
  <si>
    <t>発症時期
初発症状</t>
    <rPh sb="0" eb="2">
      <t>ハッショウ</t>
    </rPh>
    <rPh sb="2" eb="4">
      <t>ジキ</t>
    </rPh>
    <phoneticPr fontId="2"/>
  </si>
  <si>
    <t>使用医療機器</t>
    <rPh sb="0" eb="2">
      <t>シヨウ</t>
    </rPh>
    <rPh sb="2" eb="4">
      <t>イリョウ</t>
    </rPh>
    <rPh sb="4" eb="6">
      <t>キキ</t>
    </rPh>
    <phoneticPr fontId="2"/>
  </si>
  <si>
    <t>在宅での
レスパイト
(滞在型、通所など)</t>
    <rPh sb="0" eb="2">
      <t>ザイタク</t>
    </rPh>
    <rPh sb="12" eb="15">
      <t>タイザイガタ</t>
    </rPh>
    <rPh sb="16" eb="18">
      <t>ツウショ</t>
    </rPh>
    <phoneticPr fontId="2"/>
  </si>
  <si>
    <t>機関名
・なしは0
・不明は空白</t>
    <rPh sb="0" eb="2">
      <t>キカン</t>
    </rPh>
    <rPh sb="2" eb="3">
      <t>メイ</t>
    </rPh>
    <rPh sb="11" eb="13">
      <t>フメイ</t>
    </rPh>
    <rPh sb="14" eb="16">
      <t>クウハク</t>
    </rPh>
    <phoneticPr fontId="2"/>
  </si>
  <si>
    <t>・なしは0
・不明は空白</t>
    <rPh sb="7" eb="9">
      <t>フメイ</t>
    </rPh>
    <rPh sb="10" eb="12">
      <t>クウハク</t>
    </rPh>
    <phoneticPr fontId="2"/>
  </si>
  <si>
    <t>※１</t>
    <phoneticPr fontId="2"/>
  </si>
  <si>
    <t>入力しない</t>
    <phoneticPr fontId="2"/>
  </si>
  <si>
    <t>有/人工呼吸器使用ALS療養者数</t>
    <rPh sb="0" eb="1">
      <t>アリ</t>
    </rPh>
    <rPh sb="2" eb="4">
      <t>ジンコウ</t>
    </rPh>
    <rPh sb="4" eb="7">
      <t>コキュウキ</t>
    </rPh>
    <rPh sb="7" eb="9">
      <t>シヨウ</t>
    </rPh>
    <rPh sb="12" eb="15">
      <t>リョウヨウシャ</t>
    </rPh>
    <rPh sb="15" eb="16">
      <t>スウ</t>
    </rPh>
    <phoneticPr fontId="2"/>
  </si>
  <si>
    <t>災害時個別支援計画有の人数</t>
    <rPh sb="0" eb="2">
      <t>サイガイ</t>
    </rPh>
    <rPh sb="2" eb="3">
      <t>ジ</t>
    </rPh>
    <rPh sb="3" eb="5">
      <t>コベツ</t>
    </rPh>
    <rPh sb="5" eb="7">
      <t>シエン</t>
    </rPh>
    <rPh sb="7" eb="9">
      <t>ケイカク</t>
    </rPh>
    <rPh sb="9" eb="10">
      <t>アリ</t>
    </rPh>
    <rPh sb="11" eb="13">
      <t>ニンズウ</t>
    </rPh>
    <phoneticPr fontId="2"/>
  </si>
  <si>
    <t>在宅療養支援計画策定・評価事業</t>
    <rPh sb="0" eb="2">
      <t>ザイタク</t>
    </rPh>
    <rPh sb="2" eb="4">
      <t>リョウヨウ</t>
    </rPh>
    <rPh sb="4" eb="6">
      <t>シエン</t>
    </rPh>
    <rPh sb="6" eb="8">
      <t>ケイカク</t>
    </rPh>
    <rPh sb="8" eb="10">
      <t>サクテイ</t>
    </rPh>
    <rPh sb="11" eb="13">
      <t>ヒョウカ</t>
    </rPh>
    <rPh sb="13" eb="15">
      <t>ジギョウ</t>
    </rPh>
    <phoneticPr fontId="2"/>
  </si>
  <si>
    <t>医療相談事業</t>
    <rPh sb="0" eb="2">
      <t>イリョウ</t>
    </rPh>
    <rPh sb="2" eb="4">
      <t>ソウダン</t>
    </rPh>
    <rPh sb="4" eb="6">
      <t>ジギョウ</t>
    </rPh>
    <phoneticPr fontId="2"/>
  </si>
  <si>
    <t>評価</t>
    <rPh sb="0" eb="2">
      <t>ヒョウカ</t>
    </rPh>
    <phoneticPr fontId="2"/>
  </si>
  <si>
    <t>総合評価および優先すべき課題</t>
    <rPh sb="0" eb="2">
      <t>ソウゴウ</t>
    </rPh>
    <rPh sb="2" eb="4">
      <t>ヒョウカ</t>
    </rPh>
    <rPh sb="7" eb="9">
      <t>ユウセン</t>
    </rPh>
    <rPh sb="12" eb="14">
      <t>カダイ</t>
    </rPh>
    <phoneticPr fontId="2"/>
  </si>
  <si>
    <t>回/週</t>
    <rPh sb="0" eb="1">
      <t>カイ</t>
    </rPh>
    <rPh sb="2" eb="3">
      <t>シュウ</t>
    </rPh>
    <phoneticPr fontId="2"/>
  </si>
  <si>
    <t>訪問看護ステーション
からの訪問看護</t>
    <rPh sb="0" eb="2">
      <t>ホウモン</t>
    </rPh>
    <rPh sb="2" eb="4">
      <t>カンゴ</t>
    </rPh>
    <rPh sb="14" eb="16">
      <t>ホウモン</t>
    </rPh>
    <rPh sb="16" eb="18">
      <t>カンゴ</t>
    </rPh>
    <phoneticPr fontId="2"/>
  </si>
  <si>
    <t>20歳未満</t>
    <rPh sb="2" eb="5">
      <t>サイミマン</t>
    </rPh>
    <phoneticPr fontId="2"/>
  </si>
  <si>
    <t>65歳以上</t>
    <rPh sb="2" eb="5">
      <t>サイイジョウ</t>
    </rPh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</si>
  <si>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</si>
  <si>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</si>
  <si>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全面介助</t>
    <rPh sb="0" eb="2">
      <t>ゼンメン</t>
    </rPh>
    <rPh sb="2" eb="4">
      <t>カイジョ</t>
    </rPh>
    <phoneticPr fontId="2"/>
  </si>
  <si>
    <r>
      <t>(人/Km</t>
    </r>
    <r>
      <rPr>
        <vertAlign val="superscript"/>
        <sz val="11"/>
        <rFont val="Meiryo UI"/>
        <family val="3"/>
      </rPr>
      <t>2</t>
    </r>
    <r>
      <rPr>
        <sz val="11"/>
        <rFont val="Meiryo UI"/>
        <family val="3"/>
      </rPr>
      <t>)</t>
    </r>
    <rPh sb="1" eb="2">
      <t>ニン</t>
    </rPh>
    <phoneticPr fontId="2"/>
  </si>
  <si>
    <t>（人/10万人）</t>
    <rPh sb="1" eb="2">
      <t>ニン</t>
    </rPh>
    <rPh sb="5" eb="6">
      <t>マン</t>
    </rPh>
    <rPh sb="6" eb="7">
      <t>ニン</t>
    </rPh>
    <phoneticPr fontId="2"/>
  </si>
  <si>
    <t>人口10万人あたりの看護師の常勤換算人数</t>
    <rPh sb="0" eb="2">
      <t>ジンコウ</t>
    </rPh>
    <rPh sb="4" eb="5">
      <t>マン</t>
    </rPh>
    <rPh sb="5" eb="6">
      <t>ニン</t>
    </rPh>
    <rPh sb="10" eb="13">
      <t>カンゴシ</t>
    </rPh>
    <rPh sb="14" eb="16">
      <t>ジョウキン</t>
    </rPh>
    <rPh sb="16" eb="18">
      <t>カンサン</t>
    </rPh>
    <rPh sb="18" eb="20">
      <t>ニンズウ</t>
    </rPh>
    <phoneticPr fontId="2"/>
  </si>
  <si>
    <t>外来</t>
    <rPh sb="0" eb="2">
      <t>ガイライ</t>
    </rPh>
    <phoneticPr fontId="2"/>
  </si>
  <si>
    <t>看護師の
常勤換算人数</t>
    <rPh sb="0" eb="2">
      <t>カンゴ</t>
    </rPh>
    <rPh sb="2" eb="3">
      <t>シ</t>
    </rPh>
    <rPh sb="5" eb="7">
      <t>ジョウキン</t>
    </rPh>
    <rPh sb="7" eb="9">
      <t>カンザン</t>
    </rPh>
    <rPh sb="9" eb="11">
      <t>ニンズウ</t>
    </rPh>
    <phoneticPr fontId="2"/>
  </si>
  <si>
    <t>・身体障害者手帳</t>
    <rPh sb="1" eb="3">
      <t>シンタイ</t>
    </rPh>
    <rPh sb="3" eb="6">
      <t>ショウガイシャ</t>
    </rPh>
    <rPh sb="6" eb="8">
      <t>テチョウ</t>
    </rPh>
    <phoneticPr fontId="2"/>
  </si>
  <si>
    <t>・介護保険</t>
    <rPh sb="1" eb="3">
      <t>カイゴ</t>
    </rPh>
    <rPh sb="3" eb="5">
      <t>ホケン</t>
    </rPh>
    <phoneticPr fontId="2"/>
  </si>
  <si>
    <t>介護保険あり</t>
    <rPh sb="0" eb="2">
      <t>カイゴ</t>
    </rPh>
    <rPh sb="2" eb="4">
      <t>ホケン</t>
    </rPh>
    <phoneticPr fontId="2"/>
  </si>
  <si>
    <t>※特記のない％はすべて在宅ALS療養者中の割合</t>
    <rPh sb="1" eb="3">
      <t>トッキ</t>
    </rPh>
    <rPh sb="11" eb="13">
      <t>ザイタク</t>
    </rPh>
    <rPh sb="16" eb="19">
      <t>リョウヨウシャ</t>
    </rPh>
    <rPh sb="19" eb="20">
      <t>チュウ</t>
    </rPh>
    <rPh sb="21" eb="23">
      <t>ワリアイ</t>
    </rPh>
    <phoneticPr fontId="2"/>
  </si>
  <si>
    <t>支援管理区分</t>
    <rPh sb="0" eb="2">
      <t>シエン</t>
    </rPh>
    <rPh sb="2" eb="4">
      <t>カンリ</t>
    </rPh>
    <rPh sb="4" eb="5">
      <t>ク</t>
    </rPh>
    <rPh sb="5" eb="6">
      <t>ブン</t>
    </rPh>
    <phoneticPr fontId="2"/>
  </si>
  <si>
    <t>区分なし</t>
    <rPh sb="0" eb="2">
      <t>クブン</t>
    </rPh>
    <phoneticPr fontId="2"/>
  </si>
  <si>
    <t>受け入れ可能の件数</t>
    <rPh sb="0" eb="1">
      <t>ウ</t>
    </rPh>
    <rPh sb="2" eb="3">
      <t>イ</t>
    </rPh>
    <rPh sb="4" eb="6">
      <t>カノウ</t>
    </rPh>
    <rPh sb="7" eb="9">
      <t>ケンスウ</t>
    </rPh>
    <phoneticPr fontId="2"/>
  </si>
  <si>
    <t>課題</t>
    <rPh sb="0" eb="2">
      <t>カダイ</t>
    </rPh>
    <phoneticPr fontId="2"/>
  </si>
  <si>
    <t>対応体制加算あり</t>
    <rPh sb="0" eb="2">
      <t>タイオウ</t>
    </rPh>
    <rPh sb="2" eb="4">
      <t>タイセイ</t>
    </rPh>
    <rPh sb="4" eb="6">
      <t>カサン</t>
    </rPh>
    <phoneticPr fontId="2"/>
  </si>
  <si>
    <t>ALS患者</t>
    <rPh sb="3" eb="5">
      <t>カンジャ</t>
    </rPh>
    <phoneticPr fontId="2"/>
  </si>
  <si>
    <t>件数</t>
    <rPh sb="0" eb="2">
      <t>ケンスウ</t>
    </rPh>
    <phoneticPr fontId="2"/>
  </si>
  <si>
    <t>件数</t>
    <rPh sb="0" eb="1">
      <t>ケン</t>
    </rPh>
    <rPh sb="1" eb="2">
      <t>スウ</t>
    </rPh>
    <phoneticPr fontId="2"/>
  </si>
  <si>
    <t>可能(件)</t>
    <rPh sb="0" eb="2">
      <t>カノウ</t>
    </rPh>
    <phoneticPr fontId="2"/>
  </si>
  <si>
    <t>検討可(件)</t>
    <rPh sb="0" eb="2">
      <t>ケントウ</t>
    </rPh>
    <rPh sb="2" eb="3">
      <t>カ</t>
    </rPh>
    <phoneticPr fontId="2"/>
  </si>
  <si>
    <t>AH</t>
    <phoneticPr fontId="2"/>
  </si>
  <si>
    <t>AI</t>
    <phoneticPr fontId="2"/>
  </si>
  <si>
    <t>　</t>
    <phoneticPr fontId="2"/>
  </si>
  <si>
    <t>訪問看護
ステーション</t>
    <rPh sb="0" eb="2">
      <t>ホウモン</t>
    </rPh>
    <rPh sb="2" eb="4">
      <t>カンゴ</t>
    </rPh>
    <phoneticPr fontId="2"/>
  </si>
  <si>
    <r>
      <t>(Km</t>
    </r>
    <r>
      <rPr>
        <vertAlign val="superscript"/>
        <sz val="11"/>
        <rFont val="Meiryo UI"/>
        <family val="3"/>
      </rPr>
      <t>2</t>
    </r>
    <r>
      <rPr>
        <sz val="11"/>
        <rFont val="Meiryo UI"/>
        <family val="3"/>
      </rPr>
      <t>)</t>
    </r>
    <phoneticPr fontId="2"/>
  </si>
  <si>
    <t>A．管轄地域の概況</t>
    <rPh sb="2" eb="4">
      <t>カンカツ</t>
    </rPh>
    <rPh sb="4" eb="6">
      <t>チイキ</t>
    </rPh>
    <rPh sb="7" eb="9">
      <t>ガイキョウ</t>
    </rPh>
    <phoneticPr fontId="2"/>
  </si>
  <si>
    <t>(１)訪問看護ステーション</t>
    <rPh sb="3" eb="5">
      <t>ホウモン</t>
    </rPh>
    <rPh sb="5" eb="7">
      <t>カンゴ</t>
    </rPh>
    <phoneticPr fontId="2"/>
  </si>
  <si>
    <t>(２)所在地</t>
    <rPh sb="3" eb="6">
      <t>ショザイチ</t>
    </rPh>
    <phoneticPr fontId="2"/>
  </si>
  <si>
    <t>(3)看護師の
常勤換算</t>
    <rPh sb="3" eb="5">
      <t>カンゴ</t>
    </rPh>
    <rPh sb="5" eb="6">
      <t>シ</t>
    </rPh>
    <rPh sb="8" eb="10">
      <t>ジョウキン</t>
    </rPh>
    <rPh sb="10" eb="12">
      <t>カンサン</t>
    </rPh>
    <phoneticPr fontId="2"/>
  </si>
  <si>
    <t>(4)平均的な1ヶ月の実利用者数</t>
    <rPh sb="3" eb="6">
      <t>ヘイキンテキ</t>
    </rPh>
    <rPh sb="9" eb="10">
      <t>ゲツ</t>
    </rPh>
    <rPh sb="11" eb="12">
      <t>ジツ</t>
    </rPh>
    <rPh sb="12" eb="14">
      <t>リヨウ</t>
    </rPh>
    <rPh sb="14" eb="15">
      <t>シャ</t>
    </rPh>
    <rPh sb="15" eb="16">
      <t>カズ</t>
    </rPh>
    <phoneticPr fontId="2"/>
  </si>
  <si>
    <t>（5)左記のうち医療保険利用者数</t>
    <rPh sb="3" eb="5">
      <t>サキ</t>
    </rPh>
    <rPh sb="8" eb="10">
      <t>イリョウ</t>
    </rPh>
    <rPh sb="10" eb="12">
      <t>ホケン</t>
    </rPh>
    <rPh sb="12" eb="14">
      <t>リヨウ</t>
    </rPh>
    <rPh sb="14" eb="15">
      <t>シャ</t>
    </rPh>
    <rPh sb="15" eb="16">
      <t>スウ</t>
    </rPh>
    <phoneticPr fontId="2"/>
  </si>
  <si>
    <t>障害者総合支援法に
よる居宅介護</t>
    <rPh sb="0" eb="3">
      <t>ショウガイシャ</t>
    </rPh>
    <rPh sb="3" eb="5">
      <t>ソウゴウ</t>
    </rPh>
    <rPh sb="5" eb="7">
      <t>シエン</t>
    </rPh>
    <rPh sb="7" eb="8">
      <t>ホウ</t>
    </rPh>
    <rPh sb="12" eb="14">
      <t>キョタク</t>
    </rPh>
    <rPh sb="14" eb="16">
      <t>カイゴ</t>
    </rPh>
    <phoneticPr fontId="2"/>
  </si>
  <si>
    <t>障害者総合
支援法による
居宅介護</t>
    <rPh sb="0" eb="3">
      <t>ショウガイシャ</t>
    </rPh>
    <rPh sb="3" eb="5">
      <t>ソウゴウ</t>
    </rPh>
    <rPh sb="6" eb="8">
      <t>シエン</t>
    </rPh>
    <rPh sb="8" eb="9">
      <t>ホウ</t>
    </rPh>
    <rPh sb="13" eb="15">
      <t>キョタク</t>
    </rPh>
    <rPh sb="15" eb="17">
      <t>カイゴ</t>
    </rPh>
    <phoneticPr fontId="2"/>
  </si>
  <si>
    <t>AJ</t>
    <phoneticPr fontId="2"/>
  </si>
  <si>
    <t>AK</t>
    <phoneticPr fontId="2"/>
  </si>
  <si>
    <t>AL</t>
    <phoneticPr fontId="2"/>
  </si>
  <si>
    <t>人</t>
    <rPh sb="0" eb="1">
      <t>ニン</t>
    </rPh>
    <phoneticPr fontId="4"/>
  </si>
  <si>
    <t>訪問相談員育成事業</t>
    <rPh sb="0" eb="2">
      <t>ホウモン</t>
    </rPh>
    <rPh sb="2" eb="4">
      <t>ソウダン</t>
    </rPh>
    <rPh sb="4" eb="5">
      <t>イン</t>
    </rPh>
    <rPh sb="5" eb="7">
      <t>イクセイ</t>
    </rPh>
    <rPh sb="7" eb="9">
      <t>ジギョウ</t>
    </rPh>
    <phoneticPr fontId="2"/>
  </si>
  <si>
    <t>訪問相談・指導事業</t>
    <phoneticPr fontId="2"/>
  </si>
  <si>
    <t>在宅人工呼吸器使用患者支援事業(訪問看護)</t>
    <rPh sb="16" eb="18">
      <t>ホウモン</t>
    </rPh>
    <rPh sb="18" eb="20">
      <t>カンゴ</t>
    </rPh>
    <phoneticPr fontId="2"/>
  </si>
  <si>
    <t>(認定者）</t>
    <rPh sb="1" eb="4">
      <t>ニンテイシャ</t>
    </rPh>
    <phoneticPr fontId="2"/>
  </si>
  <si>
    <t>MSA</t>
    <phoneticPr fontId="2"/>
  </si>
  <si>
    <t>災害対策
（災害時個別支援計画の有無）</t>
    <rPh sb="0" eb="2">
      <t>サイガイ</t>
    </rPh>
    <rPh sb="2" eb="4">
      <t>タイサク</t>
    </rPh>
    <rPh sb="6" eb="8">
      <t>サイガイ</t>
    </rPh>
    <rPh sb="8" eb="9">
      <t>ジ</t>
    </rPh>
    <rPh sb="9" eb="11">
      <t>コベツ</t>
    </rPh>
    <rPh sb="11" eb="13">
      <t>シエン</t>
    </rPh>
    <rPh sb="13" eb="15">
      <t>ケイカク</t>
    </rPh>
    <rPh sb="16" eb="18">
      <t>ウム</t>
    </rPh>
    <phoneticPr fontId="2"/>
  </si>
  <si>
    <t>機関名記載あり件数</t>
  </si>
  <si>
    <t>機関名記載あり件数</t>
    <rPh sb="0" eb="2">
      <t>キカン</t>
    </rPh>
    <rPh sb="2" eb="3">
      <t>メイ</t>
    </rPh>
    <rPh sb="3" eb="5">
      <t>キサイ</t>
    </rPh>
    <rPh sb="7" eb="9">
      <t>ケンスウ</t>
    </rPh>
    <phoneticPr fontId="2"/>
  </si>
  <si>
    <t>在宅人工呼吸器使用患者支援事業
(訪問看護)</t>
    <rPh sb="17" eb="19">
      <t>ホウモン</t>
    </rPh>
    <rPh sb="19" eb="21">
      <t>カンゴ</t>
    </rPh>
    <phoneticPr fontId="2"/>
  </si>
  <si>
    <t>ヶ所</t>
    <rPh sb="1" eb="2">
      <t>ショ</t>
    </rPh>
    <phoneticPr fontId="2"/>
  </si>
  <si>
    <t>在宅人工呼吸器使用患者支援事業(訪問看護)</t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16" eb="18">
      <t>ホウモン</t>
    </rPh>
    <rPh sb="18" eb="20">
      <t>カンゴ</t>
    </rPh>
    <phoneticPr fontId="2"/>
  </si>
  <si>
    <t>％</t>
    <phoneticPr fontId="2"/>
  </si>
  <si>
    <t>都道府県内</t>
    <rPh sb="0" eb="4">
      <t>トドウフケン</t>
    </rPh>
    <rPh sb="4" eb="5">
      <t>ナイ</t>
    </rPh>
    <phoneticPr fontId="2"/>
  </si>
  <si>
    <t>事業の概要</t>
    <rPh sb="0" eb="2">
      <t>ジギョウ</t>
    </rPh>
    <rPh sb="3" eb="5">
      <t>ガイヨウ</t>
    </rPh>
    <phoneticPr fontId="2"/>
  </si>
  <si>
    <t>事業の概要と評価</t>
    <rPh sb="0" eb="2">
      <t>ジギョウ</t>
    </rPh>
    <rPh sb="3" eb="5">
      <t>ガイヨウ</t>
    </rPh>
    <rPh sb="6" eb="8">
      <t>ヒョウカ</t>
    </rPh>
    <phoneticPr fontId="2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</si>
  <si>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</si>
  <si>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管内</t>
    <rPh sb="0" eb="2">
      <t>カンナイ</t>
    </rPh>
    <phoneticPr fontId="2"/>
  </si>
  <si>
    <t>指定難病認定者数</t>
    <rPh sb="0" eb="2">
      <t>シテイ</t>
    </rPh>
    <rPh sb="2" eb="4">
      <t>ナンビョウ</t>
    </rPh>
    <rPh sb="4" eb="7">
      <t>ニンテイシャ</t>
    </rPh>
    <rPh sb="7" eb="8">
      <t>スウ</t>
    </rPh>
    <phoneticPr fontId="2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</si>
  <si>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</si>
  <si>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一時入院事業</t>
    <rPh sb="0" eb="2">
      <t>イチジ</t>
    </rPh>
    <rPh sb="2" eb="4">
      <t>ニュウイン</t>
    </rPh>
    <rPh sb="4" eb="6">
      <t>ジギョウ</t>
    </rPh>
    <phoneticPr fontId="2"/>
  </si>
  <si>
    <t>在宅レスパイト事業
(R3～)</t>
    <rPh sb="0" eb="2">
      <t>ザイタク</t>
    </rPh>
    <rPh sb="7" eb="9">
      <t>ジギョウ</t>
    </rPh>
    <phoneticPr fontId="2"/>
  </si>
  <si>
    <t>【都道府県、市区町村の独自事業】</t>
    <phoneticPr fontId="2"/>
  </si>
  <si>
    <t>1.あり
0.なし</t>
    <phoneticPr fontId="2"/>
  </si>
  <si>
    <t>1.あり,0.なし</t>
  </si>
  <si>
    <t>1.あり,0.なし</t>
    <phoneticPr fontId="2"/>
  </si>
  <si>
    <t>2.可能、
1.検討可、
0.不可能、</t>
    <phoneticPr fontId="2"/>
  </si>
  <si>
    <t>(7)24時間対応体制加算の届出</t>
    <rPh sb="5" eb="7">
      <t>ジカン</t>
    </rPh>
    <rPh sb="7" eb="9">
      <t>タイオウ</t>
    </rPh>
    <rPh sb="9" eb="11">
      <t>タイセイ</t>
    </rPh>
    <rPh sb="11" eb="13">
      <t>カサン</t>
    </rPh>
    <rPh sb="14" eb="15">
      <t>トド</t>
    </rPh>
    <rPh sb="15" eb="16">
      <t>デ</t>
    </rPh>
    <phoneticPr fontId="2"/>
  </si>
  <si>
    <t>(8)ＡＬＳ患者の訪問看護実績</t>
    <rPh sb="6" eb="8">
      <t>カンジャ</t>
    </rPh>
    <rPh sb="11" eb="13">
      <t>カンゴ</t>
    </rPh>
    <phoneticPr fontId="2"/>
  </si>
  <si>
    <t>受け入れ検討可の件数</t>
    <rPh sb="0" eb="1">
      <t>ウ</t>
    </rPh>
    <rPh sb="2" eb="3">
      <t>イ</t>
    </rPh>
    <rPh sb="4" eb="6">
      <t>ケントウ</t>
    </rPh>
    <rPh sb="6" eb="7">
      <t>カ</t>
    </rPh>
    <rPh sb="8" eb="10">
      <t>ケンスウ</t>
    </rPh>
    <phoneticPr fontId="2"/>
  </si>
  <si>
    <t>実績ありの件数／全St.数</t>
    <rPh sb="0" eb="2">
      <t>ジッセキ</t>
    </rPh>
    <rPh sb="5" eb="7">
      <t>ケンスウ</t>
    </rPh>
    <rPh sb="8" eb="9">
      <t>ゼン</t>
    </rPh>
    <rPh sb="12" eb="13">
      <t>カズ</t>
    </rPh>
    <phoneticPr fontId="2"/>
  </si>
  <si>
    <t>実績ありの件数／
　　　　全St.数</t>
    <rPh sb="0" eb="2">
      <t>ジッセキ</t>
    </rPh>
    <rPh sb="5" eb="7">
      <t>ケンスウ</t>
    </rPh>
    <rPh sb="13" eb="14">
      <t>ゼン</t>
    </rPh>
    <rPh sb="17" eb="18">
      <t>カズ</t>
    </rPh>
    <phoneticPr fontId="2"/>
  </si>
  <si>
    <t>訪問数を増やせるSｔ</t>
    <rPh sb="0" eb="2">
      <t>ホウモン</t>
    </rPh>
    <rPh sb="2" eb="3">
      <t>スウ</t>
    </rPh>
    <rPh sb="4" eb="5">
      <t>フ</t>
    </rPh>
    <phoneticPr fontId="2"/>
  </si>
  <si>
    <t>対応体制加算あり件数／全St.数</t>
    <rPh sb="8" eb="10">
      <t>ケンスウ</t>
    </rPh>
    <rPh sb="11" eb="12">
      <t>ゼン</t>
    </rPh>
    <rPh sb="15" eb="16">
      <t>カズ</t>
    </rPh>
    <phoneticPr fontId="2"/>
  </si>
  <si>
    <t>(10)ALS患者の今後の受入れ</t>
    <rPh sb="7" eb="9">
      <t>カンジャ</t>
    </rPh>
    <rPh sb="10" eb="12">
      <t>コンゴ</t>
    </rPh>
    <rPh sb="13" eb="14">
      <t>ウ</t>
    </rPh>
    <rPh sb="14" eb="15">
      <t>イ</t>
    </rPh>
    <phoneticPr fontId="2"/>
  </si>
  <si>
    <t>　難病特別対策推進事業</t>
    <phoneticPr fontId="2"/>
  </si>
  <si>
    <r>
      <t xml:space="preserve">レベル
</t>
    </r>
    <r>
      <rPr>
        <sz val="8"/>
        <rFont val="ＭＳ Ｐゴシック"/>
        <family val="3"/>
        <charset val="128"/>
        <scheme val="minor"/>
      </rPr>
      <t>*印参照</t>
    </r>
    <rPh sb="5" eb="6">
      <t>ジルシ</t>
    </rPh>
    <rPh sb="6" eb="8">
      <t>サンショウ</t>
    </rPh>
    <phoneticPr fontId="2"/>
  </si>
  <si>
    <r>
      <t>件/10ｋｍ</t>
    </r>
    <r>
      <rPr>
        <vertAlign val="superscript"/>
        <sz val="11"/>
        <rFont val="ＭＳ Ｐゴシック"/>
        <family val="3"/>
        <charset val="128"/>
        <scheme val="minor"/>
      </rPr>
      <t>2</t>
    </r>
    <rPh sb="0" eb="1">
      <t>ケン</t>
    </rPh>
    <phoneticPr fontId="2"/>
  </si>
  <si>
    <r>
      <t>人/10ｋｍ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2"/>
  </si>
  <si>
    <r>
      <t xml:space="preserve">事　業　名
</t>
    </r>
    <r>
      <rPr>
        <sz val="12"/>
        <rFont val="ＭＳ Ｐゴシック"/>
        <family val="3"/>
        <charset val="128"/>
        <scheme val="minor"/>
      </rPr>
      <t>〔実施主体〕</t>
    </r>
    <rPh sb="0" eb="1">
      <t>コト</t>
    </rPh>
    <rPh sb="2" eb="3">
      <t>ギョウ</t>
    </rPh>
    <rPh sb="4" eb="5">
      <t>メイ</t>
    </rPh>
    <rPh sb="7" eb="9">
      <t>ジッシ</t>
    </rPh>
    <rPh sb="9" eb="11">
      <t>シュタイ</t>
    </rPh>
    <phoneticPr fontId="2"/>
  </si>
  <si>
    <r>
      <t xml:space="preserve">在宅難病患者一時入院等事業
</t>
    </r>
    <r>
      <rPr>
        <sz val="12"/>
        <rFont val="ＭＳ Ｐゴシック"/>
        <family val="3"/>
        <charset val="128"/>
        <scheme val="minor"/>
      </rPr>
      <t>〔都道府県〕</t>
    </r>
    <rPh sb="0" eb="2">
      <t>ザイタク</t>
    </rPh>
    <rPh sb="2" eb="3">
      <t>ナン</t>
    </rPh>
    <rPh sb="3" eb="4">
      <t>ビョウ</t>
    </rPh>
    <rPh sb="4" eb="6">
      <t>カンジャ</t>
    </rPh>
    <rPh sb="6" eb="8">
      <t>イチジ</t>
    </rPh>
    <rPh sb="8" eb="10">
      <t>ニュウイン</t>
    </rPh>
    <rPh sb="10" eb="11">
      <t>トウ</t>
    </rPh>
    <rPh sb="11" eb="13">
      <t>ジギョウ</t>
    </rPh>
    <phoneticPr fontId="2"/>
  </si>
  <si>
    <r>
      <t xml:space="preserve">難病患者地域支援対策推進事業
</t>
    </r>
    <r>
      <rPr>
        <sz val="12"/>
        <rFont val="ＭＳ Ｐゴシック"/>
        <family val="3"/>
        <charset val="128"/>
        <scheme val="minor"/>
      </rPr>
      <t>〔都道府県、
保健所設置市
特別区〕</t>
    </r>
    <rPh sb="25" eb="27">
      <t>セッチ</t>
    </rPh>
    <rPh sb="27" eb="28">
      <t>シ</t>
    </rPh>
    <phoneticPr fontId="2"/>
  </si>
  <si>
    <r>
      <t>　療養環境整備事業</t>
    </r>
    <r>
      <rPr>
        <sz val="10"/>
        <rFont val="ＭＳ Ｐゴシック"/>
        <family val="3"/>
        <charset val="128"/>
        <scheme val="minor"/>
      </rPr>
      <t>(H27～)</t>
    </r>
    <phoneticPr fontId="2"/>
  </si>
  <si>
    <r>
      <t xml:space="preserve">難病患者等ﾎｰﾑﾍﾙﾊﾟｰ養成研修事業
</t>
    </r>
    <r>
      <rPr>
        <sz val="12"/>
        <rFont val="ＭＳ Ｐゴシック"/>
        <family val="3"/>
        <charset val="128"/>
        <scheme val="minor"/>
      </rPr>
      <t>〔都道府県・指定都市〕</t>
    </r>
    <rPh sb="0" eb="2">
      <t>ナンビョウ</t>
    </rPh>
    <rPh sb="2" eb="4">
      <t>カンジャ</t>
    </rPh>
    <rPh sb="4" eb="5">
      <t>トウ</t>
    </rPh>
    <phoneticPr fontId="2"/>
  </si>
  <si>
    <r>
      <t xml:space="preserve">在宅人工呼吸器使用患者支援事業
</t>
    </r>
    <r>
      <rPr>
        <sz val="12"/>
        <rFont val="ＭＳ Ｐゴシック"/>
        <family val="3"/>
        <charset val="128"/>
        <scheme val="minor"/>
      </rPr>
      <t>〔都道府県・指定都市〕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2"/>
        <rFont val="ＭＳ Ｐゴシック"/>
        <family val="3"/>
        <charset val="128"/>
        <scheme val="minor"/>
      </rPr>
      <t>H26まで在宅人工呼吸器使用特定疾患患者訪問看護治療研究事業</t>
    </r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22" eb="24">
      <t>シテイ</t>
    </rPh>
    <rPh sb="24" eb="26">
      <t>トシ</t>
    </rPh>
    <phoneticPr fontId="2"/>
  </si>
  <si>
    <r>
      <t>Km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2"/>
  </si>
  <si>
    <r>
      <t>介護保険(介護度)</t>
    </r>
    <r>
      <rPr>
        <sz val="9"/>
        <rFont val="ＭＳ Ｐゴシック"/>
        <family val="3"/>
        <charset val="128"/>
        <scheme val="minor"/>
      </rPr>
      <t>※４</t>
    </r>
    <rPh sb="0" eb="2">
      <t>カイゴ</t>
    </rPh>
    <rPh sb="2" eb="4">
      <t>ホケン</t>
    </rPh>
    <rPh sb="5" eb="7">
      <t>カイゴ</t>
    </rPh>
    <rPh sb="7" eb="8">
      <t>ド</t>
    </rPh>
    <phoneticPr fontId="2"/>
  </si>
  <si>
    <r>
      <t>身体障害者手帳（級）</t>
    </r>
    <r>
      <rPr>
        <sz val="9"/>
        <rFont val="ＭＳ Ｐゴシック"/>
        <family val="3"/>
        <charset val="128"/>
        <scheme val="minor"/>
      </rPr>
      <t>※５</t>
    </r>
    <rPh sb="0" eb="2">
      <t>シンタイ</t>
    </rPh>
    <rPh sb="2" eb="5">
      <t>ショウガイシャ</t>
    </rPh>
    <rPh sb="5" eb="7">
      <t>テチョウ</t>
    </rPh>
    <rPh sb="8" eb="9">
      <t>キュウ</t>
    </rPh>
    <phoneticPr fontId="2"/>
  </si>
  <si>
    <r>
      <t>障害支援区分</t>
    </r>
    <r>
      <rPr>
        <sz val="9"/>
        <rFont val="ＭＳ Ｐゴシック"/>
        <family val="3"/>
        <charset val="128"/>
        <scheme val="minor"/>
      </rPr>
      <t>※６</t>
    </r>
    <rPh sb="0" eb="2">
      <t>ショウガイ</t>
    </rPh>
    <rPh sb="2" eb="4">
      <t>シエン</t>
    </rPh>
    <rPh sb="4" eb="6">
      <t>クブン</t>
    </rPh>
    <phoneticPr fontId="2"/>
  </si>
  <si>
    <r>
      <t>訪問看護利用者すべての合計訪問看護回数</t>
    </r>
    <r>
      <rPr>
        <vertAlign val="superscript"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/１週間</t>
    </r>
    <rPh sb="0" eb="2">
      <t>ホウモン</t>
    </rPh>
    <rPh sb="2" eb="4">
      <t>カンゴ</t>
    </rPh>
    <rPh sb="4" eb="6">
      <t>リヨウ</t>
    </rPh>
    <rPh sb="6" eb="7">
      <t>シャ</t>
    </rPh>
    <rPh sb="11" eb="13">
      <t>ゴウケイ</t>
    </rPh>
    <rPh sb="13" eb="15">
      <t>ホウモン</t>
    </rPh>
    <rPh sb="15" eb="17">
      <t>カンゴ</t>
    </rPh>
    <rPh sb="17" eb="18">
      <t>カイ</t>
    </rPh>
    <rPh sb="18" eb="19">
      <t>スウ</t>
    </rPh>
    <rPh sb="22" eb="23">
      <t>シュウ</t>
    </rPh>
    <rPh sb="23" eb="24">
      <t>カン</t>
    </rPh>
    <phoneticPr fontId="2"/>
  </si>
  <si>
    <r>
      <t>訪問看護利用者数</t>
    </r>
    <r>
      <rPr>
        <vertAlign val="superscript"/>
        <sz val="10"/>
        <rFont val="ＭＳ Ｐゴシック"/>
        <family val="3"/>
        <charset val="128"/>
        <scheme val="minor"/>
      </rPr>
      <t>※２</t>
    </r>
    <rPh sb="0" eb="2">
      <t>ホウモン</t>
    </rPh>
    <rPh sb="2" eb="4">
      <t>カンゴ</t>
    </rPh>
    <rPh sb="4" eb="6">
      <t>リヨウ</t>
    </rPh>
    <rPh sb="6" eb="7">
      <t>シャ</t>
    </rPh>
    <rPh sb="7" eb="8">
      <t>スウ</t>
    </rPh>
    <phoneticPr fontId="2"/>
  </si>
  <si>
    <r>
      <t>平均訪問看護利用数</t>
    </r>
    <r>
      <rPr>
        <vertAlign val="superscript"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/1週間</t>
    </r>
    <rPh sb="0" eb="2">
      <t>ヘイキン</t>
    </rPh>
    <rPh sb="2" eb="4">
      <t>ホウモン</t>
    </rPh>
    <rPh sb="4" eb="6">
      <t>カンゴ</t>
    </rPh>
    <rPh sb="6" eb="8">
      <t>リヨウ</t>
    </rPh>
    <rPh sb="8" eb="9">
      <t>スウ</t>
    </rPh>
    <rPh sb="12" eb="14">
      <t>シュウカン</t>
    </rPh>
    <phoneticPr fontId="2"/>
  </si>
  <si>
    <t>一週間の訪問看護の平均回数※</t>
    <rPh sb="0" eb="3">
      <t>イチシュウカン</t>
    </rPh>
    <rPh sb="4" eb="6">
      <t>ホウモン</t>
    </rPh>
    <rPh sb="6" eb="8">
      <t>カンゴ</t>
    </rPh>
    <rPh sb="9" eb="11">
      <t>ヘイキン</t>
    </rPh>
    <rPh sb="11" eb="13">
      <t>カイスウ</t>
    </rPh>
    <phoneticPr fontId="2"/>
  </si>
  <si>
    <r>
      <t>介護度　</t>
    </r>
    <r>
      <rPr>
        <sz val="8"/>
        <rFont val="Meiryo UI"/>
        <family val="3"/>
        <charset val="128"/>
      </rPr>
      <t>(％は介護保険あり中の割合）</t>
    </r>
    <rPh sb="0" eb="2">
      <t>カイゴ</t>
    </rPh>
    <rPh sb="2" eb="3">
      <t>ド</t>
    </rPh>
    <phoneticPr fontId="2"/>
  </si>
  <si>
    <r>
      <t>手帳の級数　</t>
    </r>
    <r>
      <rPr>
        <sz val="8"/>
        <rFont val="Meiryo UI"/>
        <family val="3"/>
        <charset val="128"/>
      </rPr>
      <t>(％は障害者手帳あり中の割合)</t>
    </r>
    <rPh sb="0" eb="2">
      <t>テチョウ</t>
    </rPh>
    <rPh sb="3" eb="5">
      <t>キュウスウ</t>
    </rPh>
    <phoneticPr fontId="2"/>
  </si>
  <si>
    <r>
      <t>障害支援区分　</t>
    </r>
    <r>
      <rPr>
        <sz val="8"/>
        <rFont val="Meiryo UI"/>
        <family val="3"/>
        <charset val="128"/>
      </rPr>
      <t>(％は障害者手帳あり中の割合)</t>
    </r>
    <rPh sb="0" eb="2">
      <t>ショウガイ</t>
    </rPh>
    <rPh sb="2" eb="4">
      <t>シエン</t>
    </rPh>
    <rPh sb="4" eb="6">
      <t>クブン</t>
    </rPh>
    <phoneticPr fontId="2"/>
  </si>
  <si>
    <t>24時間対応体制加算届け出あり</t>
    <rPh sb="2" eb="4">
      <t>ジカン</t>
    </rPh>
    <rPh sb="4" eb="6">
      <t>タイオウ</t>
    </rPh>
    <rPh sb="6" eb="8">
      <t>タイセイ</t>
    </rPh>
    <rPh sb="8" eb="10">
      <t>カサン</t>
    </rPh>
    <rPh sb="10" eb="11">
      <t>トド</t>
    </rPh>
    <rPh sb="12" eb="13">
      <t>デ</t>
    </rPh>
    <phoneticPr fontId="2"/>
  </si>
  <si>
    <t>ALS患者の
訪問看護実績
あり</t>
    <rPh sb="3" eb="5">
      <t>カンジャ</t>
    </rPh>
    <rPh sb="7" eb="9">
      <t>ホウモン</t>
    </rPh>
    <rPh sb="9" eb="11">
      <t>カンゴ</t>
    </rPh>
    <rPh sb="11" eb="13">
      <t>ジッセキ</t>
    </rPh>
    <phoneticPr fontId="2"/>
  </si>
  <si>
    <t>人工呼吸器使用患者の訪問看護実績あり</t>
    <rPh sb="0" eb="7">
      <t>ジンコウコキュウキシヨウ</t>
    </rPh>
    <rPh sb="7" eb="9">
      <t>カンジャ</t>
    </rPh>
    <rPh sb="10" eb="12">
      <t>ホウモン</t>
    </rPh>
    <rPh sb="12" eb="14">
      <t>カンゴ</t>
    </rPh>
    <phoneticPr fontId="2"/>
  </si>
  <si>
    <t>集計　「管轄地域の概況とＡＬＳ在宅療養者の状況」</t>
    <rPh sb="0" eb="2">
      <t>シュウケイ</t>
    </rPh>
    <rPh sb="4" eb="6">
      <t>カンカツ</t>
    </rPh>
    <rPh sb="6" eb="8">
      <t>チイキ</t>
    </rPh>
    <rPh sb="9" eb="11">
      <t>ガイキョウ</t>
    </rPh>
    <rPh sb="15" eb="17">
      <t>ザイタク</t>
    </rPh>
    <rPh sb="17" eb="19">
      <t>リョウヨウ</t>
    </rPh>
    <rPh sb="19" eb="20">
      <t>シャ</t>
    </rPh>
    <rPh sb="21" eb="23">
      <t>ジョウキョウ</t>
    </rPh>
    <phoneticPr fontId="2"/>
  </si>
  <si>
    <t>訪問数を増加する余裕あり</t>
    <rPh sb="0" eb="2">
      <t>ホウモン</t>
    </rPh>
    <rPh sb="2" eb="3">
      <t>スウ</t>
    </rPh>
    <rPh sb="4" eb="6">
      <t>ゾウカ</t>
    </rPh>
    <rPh sb="8" eb="10">
      <t>ヨユウ</t>
    </rPh>
    <phoneticPr fontId="2"/>
  </si>
  <si>
    <t>B．ＡＬＳ在宅療養者の状況</t>
    <rPh sb="5" eb="7">
      <t>ザイタク</t>
    </rPh>
    <rPh sb="7" eb="9">
      <t>リョウヨウ</t>
    </rPh>
    <rPh sb="9" eb="10">
      <t>シャ</t>
    </rPh>
    <rPh sb="11" eb="13">
      <t>ジョウキョウ</t>
    </rPh>
    <phoneticPr fontId="2"/>
  </si>
  <si>
    <t>・身体状況</t>
    <rPh sb="1" eb="3">
      <t>シンタイ</t>
    </rPh>
    <rPh sb="3" eb="5">
      <t>ジョウキョウ</t>
    </rPh>
    <phoneticPr fontId="2"/>
  </si>
  <si>
    <t>在宅</t>
    <phoneticPr fontId="2"/>
  </si>
  <si>
    <t>レスパイト</t>
    <phoneticPr fontId="2"/>
  </si>
  <si>
    <t>入院・入所</t>
    <phoneticPr fontId="2"/>
  </si>
  <si>
    <t>認定者数</t>
    <rPh sb="0" eb="4">
      <t>ニンテイシャスウ</t>
    </rPh>
    <phoneticPr fontId="2"/>
  </si>
  <si>
    <t>(人)</t>
    <rPh sb="1" eb="2">
      <t>ニン</t>
    </rPh>
    <phoneticPr fontId="2"/>
  </si>
  <si>
    <t>20～40歳未満</t>
    <rPh sb="5" eb="6">
      <t>サイ</t>
    </rPh>
    <rPh sb="6" eb="8">
      <t>ミマン</t>
    </rPh>
    <phoneticPr fontId="2"/>
  </si>
  <si>
    <t>40～65歳未満</t>
    <rPh sb="5" eb="8">
      <t>サイミマン</t>
    </rPh>
    <phoneticPr fontId="2"/>
  </si>
  <si>
    <t>↑在宅人工呼吸器使用ALS療養者中の割合</t>
    <rPh sb="1" eb="3">
      <t>ザイタク</t>
    </rPh>
    <rPh sb="3" eb="5">
      <t>ジンコウ</t>
    </rPh>
    <rPh sb="5" eb="8">
      <t>コキュウキ</t>
    </rPh>
    <rPh sb="8" eb="10">
      <t>シヨウ</t>
    </rPh>
    <rPh sb="13" eb="16">
      <t>リョウヨウシャ</t>
    </rPh>
    <rPh sb="16" eb="17">
      <t>チュウ</t>
    </rPh>
    <rPh sb="18" eb="20">
      <t>ワリアイ</t>
    </rPh>
    <phoneticPr fontId="2"/>
  </si>
  <si>
    <t>今後の
受け入れ</t>
    <rPh sb="0" eb="2">
      <t>コンゴ</t>
    </rPh>
    <rPh sb="4" eb="5">
      <t>ウ</t>
    </rPh>
    <rPh sb="6" eb="7">
      <t>イ</t>
    </rPh>
    <phoneticPr fontId="2"/>
  </si>
  <si>
    <t>複数利用あり</t>
    <phoneticPr fontId="2"/>
  </si>
  <si>
    <r>
      <t xml:space="preserve">災害時個別支援計画　　
</t>
    </r>
    <r>
      <rPr>
        <sz val="8"/>
        <rFont val="Meiryo UI"/>
        <family val="3"/>
        <charset val="128"/>
      </rPr>
      <t>(％は在宅人工呼吸療養者中)</t>
    </r>
    <rPh sb="3" eb="5">
      <t>コベツ</t>
    </rPh>
    <rPh sb="15" eb="17">
      <t>ザイタク</t>
    </rPh>
    <rPh sb="17" eb="19">
      <t>ジンコウ</t>
    </rPh>
    <rPh sb="19" eb="21">
      <t>コキュウ</t>
    </rPh>
    <rPh sb="21" eb="24">
      <t>リョウヨウシャ</t>
    </rPh>
    <phoneticPr fontId="2"/>
  </si>
  <si>
    <t>％</t>
    <phoneticPr fontId="2"/>
  </si>
  <si>
    <t>・医療機関</t>
    <rPh sb="1" eb="3">
      <t>イリョウ</t>
    </rPh>
    <rPh sb="3" eb="5">
      <t>キカン</t>
    </rPh>
    <phoneticPr fontId="2"/>
  </si>
  <si>
    <t>・訪問看護ステーション</t>
    <rPh sb="1" eb="3">
      <t>ホウモン</t>
    </rPh>
    <rPh sb="3" eb="5">
      <t>カンゴ</t>
    </rPh>
    <phoneticPr fontId="2"/>
  </si>
  <si>
    <t>身体障害者
手帳あり</t>
    <rPh sb="0" eb="2">
      <t>シンタイ</t>
    </rPh>
    <rPh sb="2" eb="5">
      <t>ショウガイシャ</t>
    </rPh>
    <rPh sb="6" eb="8">
      <t>テチョウ</t>
    </rPh>
    <phoneticPr fontId="2"/>
  </si>
  <si>
    <r>
      <t>・医療</t>
    </r>
    <r>
      <rPr>
        <b/>
        <sz val="12"/>
        <rFont val="Meiryo UI"/>
        <family val="3"/>
        <charset val="128"/>
      </rPr>
      <t>等</t>
    </r>
    <rPh sb="1" eb="3">
      <t>イリョウ</t>
    </rPh>
    <rPh sb="3" eb="4">
      <t>トウ</t>
    </rPh>
    <phoneticPr fontId="2"/>
  </si>
  <si>
    <t>様式３　「管轄地域の訪問看護ステーションの概況」</t>
    <rPh sb="0" eb="2">
      <t>ヨウシキ</t>
    </rPh>
    <rPh sb="5" eb="9">
      <t>カンカツチイキ</t>
    </rPh>
    <rPh sb="10" eb="12">
      <t>ホウモン</t>
    </rPh>
    <rPh sb="12" eb="14">
      <t>カンゴ</t>
    </rPh>
    <rPh sb="21" eb="23">
      <t>ガイキョウ</t>
    </rPh>
    <phoneticPr fontId="2"/>
  </si>
  <si>
    <t>様式　１　　「管轄地域の概況と各ＡＬＳ在宅療養者の身体状況と医療等の状況」</t>
    <rPh sb="0" eb="2">
      <t>ヨウシキ</t>
    </rPh>
    <rPh sb="7" eb="9">
      <t>カンカツ</t>
    </rPh>
    <rPh sb="9" eb="11">
      <t>チイキ</t>
    </rPh>
    <rPh sb="12" eb="14">
      <t>ガイキョウ</t>
    </rPh>
    <rPh sb="15" eb="16">
      <t>カク</t>
    </rPh>
    <rPh sb="19" eb="21">
      <t>ザイタク</t>
    </rPh>
    <rPh sb="21" eb="23">
      <t>リョウヨウ</t>
    </rPh>
    <rPh sb="23" eb="24">
      <t>シャ</t>
    </rPh>
    <rPh sb="25" eb="27">
      <t>シンタイ</t>
    </rPh>
    <rPh sb="27" eb="29">
      <t>ジョウキョウ</t>
    </rPh>
    <rPh sb="30" eb="32">
      <t>イリョウ</t>
    </rPh>
    <rPh sb="32" eb="33">
      <t>トウ</t>
    </rPh>
    <rPh sb="34" eb="36">
      <t>ジョウキョウ</t>
    </rPh>
    <phoneticPr fontId="2"/>
  </si>
  <si>
    <t>B．管轄地域における各ＡＬＳ在宅療養者の身体状況と医療等の状況</t>
    <rPh sb="2" eb="4">
      <t>カンカツ</t>
    </rPh>
    <rPh sb="4" eb="6">
      <t>チイキ</t>
    </rPh>
    <rPh sb="10" eb="11">
      <t>カク</t>
    </rPh>
    <rPh sb="14" eb="16">
      <t>ザイタク</t>
    </rPh>
    <rPh sb="16" eb="18">
      <t>リョウヨウ</t>
    </rPh>
    <rPh sb="18" eb="19">
      <t>シャ</t>
    </rPh>
    <rPh sb="20" eb="22">
      <t>シンタイ</t>
    </rPh>
    <rPh sb="22" eb="24">
      <t>ジョウキョウ</t>
    </rPh>
    <rPh sb="25" eb="27">
      <t>イリョウ</t>
    </rPh>
    <rPh sb="27" eb="28">
      <t>トウ</t>
    </rPh>
    <rPh sb="29" eb="31">
      <t>ジョウキョウ</t>
    </rPh>
    <phoneticPr fontId="2"/>
  </si>
  <si>
    <t>○年△月□日
訪問</t>
    <rPh sb="1" eb="2">
      <t>ネン</t>
    </rPh>
    <rPh sb="3" eb="4">
      <t>ツキ</t>
    </rPh>
    <rPh sb="5" eb="6">
      <t>ニチ</t>
    </rPh>
    <rPh sb="7" eb="9">
      <t>ホウモン</t>
    </rPh>
    <phoneticPr fontId="2"/>
  </si>
  <si>
    <t>具体的内容を記載</t>
    <rPh sb="0" eb="3">
      <t>グタイテキ</t>
    </rPh>
    <rPh sb="3" eb="5">
      <t>ナイヨウ</t>
    </rPh>
    <rPh sb="6" eb="8">
      <t>キサイ</t>
    </rPh>
    <phoneticPr fontId="2"/>
  </si>
  <si>
    <t>訪問看護ステーション数</t>
    <rPh sb="0" eb="2">
      <t>ホウモン</t>
    </rPh>
    <rPh sb="2" eb="4">
      <t>カンゴ</t>
    </rPh>
    <rPh sb="10" eb="11">
      <t>スウ</t>
    </rPh>
    <phoneticPr fontId="2"/>
  </si>
  <si>
    <t>訪問看護利用者すべての合計訪問看護回数/訪問看護利用者数</t>
    <rPh sb="20" eb="28">
      <t>ホウモンカンゴリヨウシャスウ</t>
    </rPh>
    <phoneticPr fontId="2"/>
  </si>
  <si>
    <t>難病診療連携拠点病院</t>
    <rPh sb="0" eb="2">
      <t>ナンビョウ</t>
    </rPh>
    <rPh sb="2" eb="4">
      <t>シンリョウ</t>
    </rPh>
    <rPh sb="4" eb="6">
      <t>レンケイ</t>
    </rPh>
    <rPh sb="6" eb="8">
      <t>キョテン</t>
    </rPh>
    <rPh sb="8" eb="10">
      <t>ビョウイン</t>
    </rPh>
    <phoneticPr fontId="2"/>
  </si>
  <si>
    <t>難病診療分野別拠点病院</t>
    <phoneticPr fontId="2"/>
  </si>
  <si>
    <t>難病医療協力病院</t>
    <phoneticPr fontId="2"/>
  </si>
  <si>
    <t>　　拠点病院および協力病院、訪問看護ステーション等についてご記入ください　</t>
    <rPh sb="30" eb="32">
      <t>キニュウ</t>
    </rPh>
    <phoneticPr fontId="2"/>
  </si>
  <si>
    <t>月時点)</t>
    <rPh sb="0" eb="3">
      <t>ガツジテン</t>
    </rPh>
    <phoneticPr fontId="2"/>
  </si>
  <si>
    <t>特定行為登録研修機関数</t>
    <phoneticPr fontId="2"/>
  </si>
  <si>
    <t>特定行為登録研修機関数</t>
    <phoneticPr fontId="2"/>
  </si>
  <si>
    <t>(喀痰吸引等)</t>
    <rPh sb="1" eb="6">
      <t>カクタンキュウイントウ</t>
    </rPh>
    <phoneticPr fontId="2"/>
  </si>
  <si>
    <t>・介護・福祉事業所事業所</t>
    <rPh sb="1" eb="3">
      <t>カイゴ</t>
    </rPh>
    <rPh sb="4" eb="6">
      <t>フクシ</t>
    </rPh>
    <rPh sb="6" eb="8">
      <t>ジギョウ</t>
    </rPh>
    <rPh sb="8" eb="9">
      <t>ショ</t>
    </rPh>
    <rPh sb="9" eb="12">
      <t>ジギョウショ</t>
    </rPh>
    <phoneticPr fontId="2"/>
  </si>
  <si>
    <t>※；この訪問看護回数は、
訪問看護ステーション、医療機関による訪問看護回数の合計</t>
    <rPh sb="4" eb="6">
      <t>ホウモン</t>
    </rPh>
    <rPh sb="6" eb="8">
      <t>カンゴ</t>
    </rPh>
    <rPh sb="8" eb="10">
      <t>カイスウ</t>
    </rPh>
    <rPh sb="13" eb="15">
      <t>ホウモン</t>
    </rPh>
    <rPh sb="15" eb="17">
      <t>カンゴ</t>
    </rPh>
    <rPh sb="24" eb="26">
      <t>イリョウ</t>
    </rPh>
    <rPh sb="26" eb="28">
      <t>キカン</t>
    </rPh>
    <rPh sb="31" eb="33">
      <t>ホウモン</t>
    </rPh>
    <rPh sb="33" eb="35">
      <t>カンゴ</t>
    </rPh>
    <rPh sb="35" eb="37">
      <t>カイスウ</t>
    </rPh>
    <rPh sb="38" eb="39">
      <t>ゴウ</t>
    </rPh>
    <rPh sb="39" eb="40">
      <t>ケイ</t>
    </rPh>
    <phoneticPr fontId="2"/>
  </si>
  <si>
    <t>年</t>
    <rPh sb="0" eb="1">
      <t>ネン</t>
    </rPh>
    <phoneticPr fontId="2"/>
  </si>
  <si>
    <t>(</t>
    <phoneticPr fontId="2"/>
  </si>
  <si>
    <t>難病対策地域協議会</t>
    <rPh sb="0" eb="2">
      <t>ナンビョウ</t>
    </rPh>
    <rPh sb="2" eb="4">
      <t>タイサク</t>
    </rPh>
    <rPh sb="4" eb="6">
      <t>チイキ</t>
    </rPh>
    <rPh sb="6" eb="9">
      <t>キョウギカイ</t>
    </rPh>
    <phoneticPr fontId="2"/>
  </si>
  <si>
    <t>様式４　「管轄地域におけるＡＬＳ在宅療養者の状況の評価」</t>
    <rPh sb="0" eb="2">
      <t>ヨウシキ</t>
    </rPh>
    <rPh sb="5" eb="7">
      <t>カンカツ</t>
    </rPh>
    <rPh sb="7" eb="9">
      <t>チイキ</t>
    </rPh>
    <rPh sb="16" eb="18">
      <t>ザイタク</t>
    </rPh>
    <rPh sb="18" eb="20">
      <t>リョウヨウ</t>
    </rPh>
    <rPh sb="20" eb="21">
      <t>シャ</t>
    </rPh>
    <rPh sb="22" eb="24">
      <t>ジョウキョウ</t>
    </rPh>
    <rPh sb="25" eb="27">
      <t>ヒョウカ</t>
    </rPh>
    <phoneticPr fontId="2"/>
  </si>
  <si>
    <t>(9)人工呼吸器使用患者(TIV,NIV含む)の訪問看護実績</t>
    <rPh sb="3" eb="10">
      <t>ジンコウコキュウキシヨウ</t>
    </rPh>
    <rPh sb="10" eb="12">
      <t>カンジャ</t>
    </rPh>
    <rPh sb="20" eb="21">
      <t>フク</t>
    </rPh>
    <phoneticPr fontId="2"/>
  </si>
  <si>
    <t>(11)重心児・医ケア児の今後の受入れ　　</t>
    <rPh sb="4" eb="6">
      <t>ジュウシン</t>
    </rPh>
    <rPh sb="6" eb="7">
      <t>ジ</t>
    </rPh>
    <rPh sb="8" eb="9">
      <t>イ</t>
    </rPh>
    <rPh sb="11" eb="12">
      <t>ジ</t>
    </rPh>
    <rPh sb="13" eb="15">
      <t>コンゴ</t>
    </rPh>
    <rPh sb="16" eb="17">
      <t>ウ</t>
    </rPh>
    <rPh sb="17" eb="18">
      <t>イ</t>
    </rPh>
    <phoneticPr fontId="2"/>
  </si>
  <si>
    <t>訪問診療</t>
    <rPh sb="0" eb="2">
      <t>ホウモン</t>
    </rPh>
    <rPh sb="2" eb="4">
      <t>シンリョウ</t>
    </rPh>
    <phoneticPr fontId="2"/>
  </si>
  <si>
    <t>※３； 1. 外来、2. 訪問診療、0. なし</t>
    <rPh sb="7" eb="9">
      <t>ガイライ</t>
    </rPh>
    <rPh sb="13" eb="15">
      <t>ホウモン</t>
    </rPh>
    <rPh sb="15" eb="17">
      <t>シンリョウ</t>
    </rPh>
    <phoneticPr fontId="2"/>
  </si>
  <si>
    <t>※４；要支援1=11、要支援2=12、要介護は介護度1～5、なし0、不明空白</t>
    <rPh sb="3" eb="6">
      <t>ヨウシエン</t>
    </rPh>
    <rPh sb="11" eb="14">
      <t>ヨウシエン</t>
    </rPh>
    <rPh sb="19" eb="22">
      <t>ヨウカイゴ</t>
    </rPh>
    <rPh sb="23" eb="25">
      <t>カイゴ</t>
    </rPh>
    <rPh sb="25" eb="26">
      <t>ド</t>
    </rPh>
    <rPh sb="34" eb="36">
      <t>フメイ</t>
    </rPh>
    <rPh sb="36" eb="38">
      <t>クウハク</t>
    </rPh>
    <phoneticPr fontId="2"/>
  </si>
  <si>
    <t>※５；級数入力、なし0、不明空白</t>
    <rPh sb="3" eb="5">
      <t>キュウスウ</t>
    </rPh>
    <rPh sb="5" eb="7">
      <t>ニュウリョク</t>
    </rPh>
    <rPh sb="12" eb="14">
      <t>フメイ</t>
    </rPh>
    <rPh sb="14" eb="16">
      <t>クウハク</t>
    </rPh>
    <phoneticPr fontId="2"/>
  </si>
  <si>
    <t>※６；区分数、なし0、不明空白</t>
    <rPh sb="3" eb="5">
      <t>クブン</t>
    </rPh>
    <rPh sb="5" eb="6">
      <t>スウ</t>
    </rPh>
    <phoneticPr fontId="2"/>
  </si>
  <si>
    <r>
      <t xml:space="preserve">難病相談支援センター事業
</t>
    </r>
    <r>
      <rPr>
        <sz val="12"/>
        <rFont val="ＭＳ Ｐゴシック"/>
        <family val="3"/>
        <charset val="128"/>
        <scheme val="minor"/>
      </rPr>
      <t>〔都道府県・指定都市]</t>
    </r>
    <rPh sb="0" eb="2">
      <t>ナンビョウ</t>
    </rPh>
    <rPh sb="2" eb="4">
      <t>ソウダン</t>
    </rPh>
    <rPh sb="4" eb="6">
      <t>シエン</t>
    </rPh>
    <rPh sb="10" eb="12">
      <t>ジギョウ</t>
    </rPh>
    <rPh sb="14" eb="18">
      <t>トドウフケン</t>
    </rPh>
    <rPh sb="19" eb="21">
      <t>シテイ</t>
    </rPh>
    <rPh sb="21" eb="23">
      <t>トシ</t>
    </rPh>
    <phoneticPr fontId="2"/>
  </si>
  <si>
    <t>重心・医ケア児</t>
    <rPh sb="0" eb="2">
      <t>ジュウシン</t>
    </rPh>
    <rPh sb="3" eb="4">
      <t>イ</t>
    </rPh>
    <rPh sb="6" eb="7">
      <t>ジ</t>
    </rPh>
    <phoneticPr fontId="2"/>
  </si>
  <si>
    <t>【開催頻度】</t>
    <phoneticPr fontId="2"/>
  </si>
  <si>
    <t>（6)訪問数を増加する余裕</t>
    <rPh sb="3" eb="5">
      <t>ホウモン</t>
    </rPh>
    <rPh sb="5" eb="6">
      <t>スウ</t>
    </rPh>
    <rPh sb="7" eb="9">
      <t>ゾウカ</t>
    </rPh>
    <rPh sb="11" eb="13">
      <t>ヨユウ</t>
    </rPh>
    <phoneticPr fontId="2"/>
  </si>
  <si>
    <t>回答
例</t>
    <phoneticPr fontId="36"/>
  </si>
  <si>
    <t>患者１</t>
    <phoneticPr fontId="36"/>
  </si>
  <si>
    <t>患者３</t>
  </si>
  <si>
    <t>患者４</t>
  </si>
  <si>
    <t>患者５</t>
  </si>
  <si>
    <t>患者６</t>
  </si>
  <si>
    <t>患者７</t>
  </si>
  <si>
    <t>患者８</t>
  </si>
  <si>
    <t>患者９</t>
  </si>
  <si>
    <t>内部+外部バッテリーの駆動時間(時間）</t>
    <rPh sb="0" eb="2">
      <t>ナイブ</t>
    </rPh>
    <rPh sb="3" eb="5">
      <t>ガイブ</t>
    </rPh>
    <rPh sb="11" eb="13">
      <t>クドウ</t>
    </rPh>
    <rPh sb="13" eb="15">
      <t>ジカン</t>
    </rPh>
    <rPh sb="16" eb="18">
      <t>ジカン</t>
    </rPh>
    <phoneticPr fontId="36"/>
  </si>
  <si>
    <t>蘇生バッグ　</t>
    <rPh sb="0" eb="2">
      <t>ソセイ</t>
    </rPh>
    <phoneticPr fontId="36"/>
  </si>
  <si>
    <t>非常用電源</t>
    <rPh sb="0" eb="3">
      <t>ヒジョウヨウ</t>
    </rPh>
    <rPh sb="3" eb="5">
      <t>デンゲン</t>
    </rPh>
    <phoneticPr fontId="36"/>
  </si>
  <si>
    <t>あり場合、種類</t>
    <phoneticPr fontId="36"/>
  </si>
  <si>
    <t>最初に安否確認する人の所属機関</t>
    <rPh sb="0" eb="2">
      <t>サイショ</t>
    </rPh>
    <rPh sb="3" eb="5">
      <t>アンピ</t>
    </rPh>
    <rPh sb="5" eb="7">
      <t>カクニン</t>
    </rPh>
    <rPh sb="9" eb="10">
      <t>ヒト</t>
    </rPh>
    <rPh sb="11" eb="13">
      <t>ショゾク</t>
    </rPh>
    <rPh sb="13" eb="15">
      <t>キカン</t>
    </rPh>
    <phoneticPr fontId="36"/>
  </si>
  <si>
    <t>患者２</t>
  </si>
  <si>
    <t>患者１０</t>
  </si>
  <si>
    <t>患者１１</t>
  </si>
  <si>
    <t>患者１２</t>
  </si>
  <si>
    <t>患者１３</t>
  </si>
  <si>
    <t>患者１４</t>
  </si>
  <si>
    <t>患者１５</t>
  </si>
  <si>
    <t>患者１６</t>
  </si>
  <si>
    <t>患者１７</t>
  </si>
  <si>
    <t>患者１８</t>
  </si>
  <si>
    <t>患者１９</t>
  </si>
  <si>
    <r>
      <rPr>
        <u/>
        <sz val="12"/>
        <rFont val="Meiryo UI"/>
        <family val="3"/>
        <charset val="128"/>
      </rPr>
      <t>2022年7月時点</t>
    </r>
    <r>
      <rPr>
        <sz val="12"/>
        <rFont val="Meiryo UI"/>
        <family val="3"/>
        <charset val="128"/>
      </rPr>
      <t>の様子をお答えください</t>
    </r>
    <rPh sb="4" eb="5">
      <t>ネン</t>
    </rPh>
    <rPh sb="10" eb="12">
      <t>ヨウス</t>
    </rPh>
    <rPh sb="14" eb="15">
      <t>コタ</t>
    </rPh>
    <phoneticPr fontId="36"/>
  </si>
  <si>
    <t>患者２０</t>
  </si>
  <si>
    <t>内部バッテリー：1.あり、2.なし</t>
    <rPh sb="0" eb="2">
      <t>ナイブ</t>
    </rPh>
    <phoneticPr fontId="36"/>
  </si>
  <si>
    <t>外部バッテリー：1.あり、2.なし</t>
    <rPh sb="0" eb="2">
      <t>ガイブ</t>
    </rPh>
    <phoneticPr fontId="36"/>
  </si>
  <si>
    <t>1.あり、2.なし</t>
  </si>
  <si>
    <t>手動式もしくは足踏み式吸引器　　　1.あり、2.なし</t>
  </si>
  <si>
    <t>災害時個別支援計画作成の有無　　　1.あり、2.なし</t>
    <rPh sb="0" eb="2">
      <t>サイガイ</t>
    </rPh>
    <rPh sb="2" eb="3">
      <t>ジ</t>
    </rPh>
    <rPh sb="3" eb="5">
      <t>コベツ</t>
    </rPh>
    <rPh sb="5" eb="7">
      <t>シエン</t>
    </rPh>
    <rPh sb="7" eb="9">
      <t>ケイカク</t>
    </rPh>
    <rPh sb="9" eb="11">
      <t>サクセイ</t>
    </rPh>
    <rPh sb="12" eb="14">
      <t>ウム</t>
    </rPh>
    <phoneticPr fontId="36"/>
  </si>
  <si>
    <t>災害時の緊急避難先　　1.あり、2.なし</t>
    <rPh sb="0" eb="2">
      <t>サイガイ</t>
    </rPh>
    <rPh sb="2" eb="3">
      <t>ジ</t>
    </rPh>
    <rPh sb="4" eb="6">
      <t>キンキュウ</t>
    </rPh>
    <rPh sb="6" eb="8">
      <t>ヒナン</t>
    </rPh>
    <rPh sb="8" eb="9">
      <t>サキ</t>
    </rPh>
    <phoneticPr fontId="36"/>
  </si>
  <si>
    <t>災害時訓練の実施の有無(過去3年以内)　1.あり、2.なし</t>
    <rPh sb="0" eb="2">
      <t>サイガイ</t>
    </rPh>
    <rPh sb="2" eb="3">
      <t>ジ</t>
    </rPh>
    <rPh sb="3" eb="5">
      <t>クンレン</t>
    </rPh>
    <rPh sb="6" eb="8">
      <t>ジッシ</t>
    </rPh>
    <rPh sb="9" eb="11">
      <t>ウム</t>
    </rPh>
    <rPh sb="12" eb="14">
      <t>カコ</t>
    </rPh>
    <rPh sb="15" eb="16">
      <t>ネン</t>
    </rPh>
    <rPh sb="16" eb="18">
      <t>イナイ</t>
    </rPh>
    <phoneticPr fontId="36"/>
  </si>
  <si>
    <t>災害時個別支援計画見直しの状況　　  　　1.あり、2.なし</t>
    <rPh sb="13" eb="15">
      <t>ジョウキョウ</t>
    </rPh>
    <phoneticPr fontId="36"/>
  </si>
  <si>
    <t>災害時個別支援計画を区市町村と共有　　1.あり、2.なし</t>
  </si>
  <si>
    <t>列数が不足する場合は、列を追加してご入力ください。</t>
    <rPh sb="0" eb="2">
      <t>レツスウ</t>
    </rPh>
    <rPh sb="3" eb="5">
      <t>フソク</t>
    </rPh>
    <rPh sb="7" eb="9">
      <t>バアイ</t>
    </rPh>
    <rPh sb="11" eb="12">
      <t>レツ</t>
    </rPh>
    <rPh sb="13" eb="15">
      <t>ツイカ</t>
    </rPh>
    <rPh sb="18" eb="20">
      <t>ニュウリョク</t>
    </rPh>
    <phoneticPr fontId="2"/>
  </si>
  <si>
    <r>
      <t>お分かりになる範囲内でのご回答で構いません。詳細が</t>
    </r>
    <r>
      <rPr>
        <sz val="10"/>
        <color rgb="FFFF0000"/>
        <rFont val="Meiryo UI"/>
        <family val="3"/>
        <charset val="128"/>
      </rPr>
      <t>不明な場合は、該当項目に「0」</t>
    </r>
    <r>
      <rPr>
        <sz val="10"/>
        <rFont val="Meiryo UI"/>
        <family val="3"/>
        <charset val="128"/>
      </rPr>
      <t>をご記入ください。</t>
    </r>
    <rPh sb="1" eb="2">
      <t>ワ</t>
    </rPh>
    <rPh sb="7" eb="10">
      <t>ハンイナイ</t>
    </rPh>
    <rPh sb="13" eb="15">
      <t>カイトウ</t>
    </rPh>
    <rPh sb="16" eb="17">
      <t>カマ</t>
    </rPh>
    <rPh sb="22" eb="24">
      <t>ショウサイ</t>
    </rPh>
    <rPh sb="25" eb="27">
      <t>フメイ</t>
    </rPh>
    <rPh sb="28" eb="30">
      <t>バアイ</t>
    </rPh>
    <rPh sb="32" eb="34">
      <t>ガイトウ</t>
    </rPh>
    <rPh sb="34" eb="36">
      <t>コウモク</t>
    </rPh>
    <rPh sb="42" eb="44">
      <t>キニュウ</t>
    </rPh>
    <phoneticPr fontId="2"/>
  </si>
  <si>
    <t>様式1における番号</t>
    <rPh sb="0" eb="2">
      <t>ヨウシキ</t>
    </rPh>
    <rPh sb="7" eb="9">
      <t>バンゴウ</t>
    </rPh>
    <phoneticPr fontId="2"/>
  </si>
  <si>
    <t>貴管轄地域における在宅人工呼吸器使用ALS患者</t>
    <rPh sb="0" eb="5">
      <t>キカンカツチイキ</t>
    </rPh>
    <rPh sb="9" eb="18">
      <t>ザイタクジンコウコキュウキシヨウ</t>
    </rPh>
    <rPh sb="21" eb="23">
      <t>カンジャ</t>
    </rPh>
    <phoneticPr fontId="2"/>
  </si>
  <si>
    <t>人</t>
    <rPh sb="0" eb="1">
      <t>ニン</t>
    </rPh>
    <phoneticPr fontId="2"/>
  </si>
  <si>
    <t>バッテリー付き吸引器</t>
    <rPh sb="5" eb="6">
      <t>ツ</t>
    </rPh>
    <rPh sb="7" eb="10">
      <t>キュウインキ</t>
    </rPh>
    <phoneticPr fontId="2"/>
  </si>
  <si>
    <t>１.人工呼吸器のバッテリー　</t>
    <phoneticPr fontId="36"/>
  </si>
  <si>
    <t>２.災害時の備えについて</t>
    <rPh sb="2" eb="4">
      <t>サイガイ</t>
    </rPh>
    <rPh sb="4" eb="5">
      <t>ジ</t>
    </rPh>
    <rPh sb="6" eb="7">
      <t>ソナ</t>
    </rPh>
    <phoneticPr fontId="36"/>
  </si>
  <si>
    <t>1.発電機、2.無停電装置(UPS、インバーター等)、3.その他</t>
    <phoneticPr fontId="2"/>
  </si>
  <si>
    <t>1.ステーション、2.病院・診療所、3.その他の機関、4.近隣者、5.未定</t>
    <phoneticPr fontId="2"/>
  </si>
  <si>
    <t>一週間の合計訪問看護
利用回数</t>
    <rPh sb="0" eb="1">
      <t>イチ</t>
    </rPh>
    <rPh sb="1" eb="3">
      <t>シュウカン</t>
    </rPh>
    <rPh sb="4" eb="6">
      <t>ゴウケイ</t>
    </rPh>
    <rPh sb="6" eb="8">
      <t>ホウモン</t>
    </rPh>
    <rPh sb="8" eb="10">
      <t>カンゴ</t>
    </rPh>
    <rPh sb="11" eb="13">
      <t>リヨウ</t>
    </rPh>
    <rPh sb="13" eb="15">
      <t>カイスウ</t>
    </rPh>
    <phoneticPr fontId="2"/>
  </si>
  <si>
    <t>2021年度実施件数</t>
    <rPh sb="4" eb="6">
      <t>ネンド</t>
    </rPh>
    <rPh sb="6" eb="10">
      <t>ジッシケンスウ</t>
    </rPh>
    <phoneticPr fontId="2"/>
  </si>
  <si>
    <r>
      <t xml:space="preserve">追加項目
</t>
    </r>
    <r>
      <rPr>
        <b/>
        <sz val="18"/>
        <rFont val="Meiryo UI"/>
        <family val="3"/>
        <charset val="128"/>
      </rPr>
      <t>災害時の備えについて</t>
    </r>
    <rPh sb="0" eb="4">
      <t>ツイカコウモク</t>
    </rPh>
    <rPh sb="5" eb="7">
      <t>サイガイ</t>
    </rPh>
    <rPh sb="7" eb="8">
      <t>ジ</t>
    </rPh>
    <rPh sb="9" eb="10">
      <t>ソナ</t>
    </rPh>
    <phoneticPr fontId="2"/>
  </si>
  <si>
    <t>❐在宅人工呼吸器使用ALS患者の災害時の備えについて、当てはまる数字をご記入ください</t>
    <rPh sb="1" eb="3">
      <t>ザイタク</t>
    </rPh>
    <rPh sb="13" eb="15">
      <t>カンジャ</t>
    </rPh>
    <rPh sb="16" eb="18">
      <t>サイガイ</t>
    </rPh>
    <rPh sb="18" eb="19">
      <t>ジ</t>
    </rPh>
    <rPh sb="20" eb="21">
      <t>ソナ</t>
    </rPh>
    <rPh sb="27" eb="28">
      <t>ア</t>
    </rPh>
    <rPh sb="32" eb="34">
      <t>スウジ</t>
    </rPh>
    <rPh sb="36" eb="38">
      <t>キニュウ</t>
    </rPh>
    <phoneticPr fontId="36"/>
  </si>
  <si>
    <t>緊急時の
入院確保</t>
    <rPh sb="0" eb="2">
      <t>キンキュウ</t>
    </rPh>
    <rPh sb="2" eb="3">
      <t>ジ</t>
    </rPh>
    <rPh sb="5" eb="7">
      <t>ニュウイン</t>
    </rPh>
    <rPh sb="7" eb="9">
      <t>カクホ</t>
    </rPh>
    <phoneticPr fontId="2"/>
  </si>
  <si>
    <t>管内の状況
（在宅ALS療養者中
ありの割合）</t>
    <rPh sb="0" eb="2">
      <t>カンナイ</t>
    </rPh>
    <rPh sb="3" eb="5">
      <t>ジョウキョウ</t>
    </rPh>
    <rPh sb="7" eb="9">
      <t>ザイタク</t>
    </rPh>
    <rPh sb="12" eb="15">
      <t>リョウヨウシャ</t>
    </rPh>
    <rPh sb="15" eb="16">
      <t>チュウ</t>
    </rPh>
    <rPh sb="20" eb="22">
      <t>ワリアイ</t>
    </rPh>
    <phoneticPr fontId="2"/>
  </si>
  <si>
    <t>レスパイト
の
確保</t>
    <rPh sb="8" eb="10">
      <t>カクホ</t>
    </rPh>
    <phoneticPr fontId="2"/>
  </si>
  <si>
    <t xml:space="preserve">【設置年度】
【設置単位】
</t>
    <rPh sb="1" eb="5">
      <t>セッチネンド</t>
    </rPh>
    <rPh sb="9" eb="11">
      <t>セッチ</t>
    </rPh>
    <rPh sb="11" eb="13">
      <t>タンイ</t>
    </rPh>
    <phoneticPr fontId="2"/>
  </si>
  <si>
    <t>氏名</t>
    <rPh sb="0" eb="2">
      <t>シメイ</t>
    </rPh>
    <phoneticPr fontId="2"/>
  </si>
  <si>
    <t>Group</t>
    <phoneticPr fontId="2"/>
  </si>
  <si>
    <t>No</t>
    <phoneticPr fontId="2"/>
  </si>
  <si>
    <t>氏名</t>
    <rPh sb="0" eb="2">
      <t>シメイ</t>
    </rPh>
    <phoneticPr fontId="2"/>
  </si>
  <si>
    <t>A</t>
    <phoneticPr fontId="2"/>
  </si>
  <si>
    <t>氏名</t>
    <rPh sb="0" eb="2">
      <t>シメイ</t>
    </rPh>
    <phoneticPr fontId="2"/>
  </si>
  <si>
    <t>-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</si>
  <si>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</si>
  <si>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</si>
  <si>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</si>
  <si>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</si>
  <si>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</si>
  <si>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</si>
  <si>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</si>
  <si>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</si>
  <si>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</si>
  <si>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</si>
  <si>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</si>
  <si>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人工呼吸器使用患者中の災害時個別支援計画有の人数</t>
    <rPh sb="0" eb="10">
      <t>ジンコウコキュウキシヨウカンジャチュウ</t>
    </rPh>
    <rPh sb="11" eb="13">
      <t>サイガイ</t>
    </rPh>
    <rPh sb="13" eb="14">
      <t>ジ</t>
    </rPh>
    <rPh sb="14" eb="16">
      <t>コベツ</t>
    </rPh>
    <rPh sb="16" eb="18">
      <t>シエン</t>
    </rPh>
    <rPh sb="18" eb="20">
      <t>ケイカク</t>
    </rPh>
    <rPh sb="20" eb="21">
      <t>アリ</t>
    </rPh>
    <rPh sb="22" eb="24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</si>
</sst>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76" formatCode="0.0%"/>
    <numFmt numFmtId="177" formatCode="0.0_ "/>
    <numFmt numFmtId="178" formatCode="#,##0_ "/>
    <numFmt numFmtId="179" formatCode="0.00_ "/>
    <numFmt numFmtId="180" formatCode="#,##0_);[Red]\(#,##0\)"/>
    <numFmt numFmtId="181" formatCode="0.0_);[Red]\(0.0\)"/>
    <numFmt numFmtId="182" formatCode="#,##0.0_ "/>
    <numFmt numFmtId="183" formatCode="0_);[Red]\(0\)"/>
    <numFmt numFmtId="184" formatCode="0.00_);[Red]\(0.00\)"/>
    <numFmt numFmtId="185" formatCode="0.000_);[Red]\(0.000\)"/>
    <numFmt numFmtId="186" formatCode="#,##0.00_);[Red]\(#,##0.00\)"/>
    <numFmt numFmtId="187" formatCode="0.0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PｺﾞｼｯｸM"/>
      <family val="3"/>
      <charset val="128"/>
    </font>
    <font>
      <sz val="11"/>
      <name val="Meiryo UI"/>
      <family val="3"/>
    </font>
    <font>
      <vertAlign val="superscript"/>
      <sz val="11"/>
      <name val="Meiryo UI"/>
      <family val="3"/>
    </font>
    <font>
      <b/>
      <sz val="11"/>
      <name val="Meiryo UI"/>
      <family val="3"/>
    </font>
    <font>
      <b/>
      <sz val="14"/>
      <name val="Meiryo UI"/>
      <family val="3"/>
    </font>
    <font>
      <sz val="10"/>
      <name val="Meiryo UI"/>
      <family val="3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sz val="8"/>
      <name val="Meiryo UI"/>
      <family val="3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u/>
      <sz val="12"/>
      <name val="Meiryo UI"/>
      <family val="3"/>
      <charset val="128"/>
    </font>
    <font>
      <b/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i/>
      <sz val="14"/>
      <name val="Meiryo UI"/>
      <family val="3"/>
      <charset val="128"/>
    </font>
    <font>
      <b/>
      <sz val="18"/>
      <name val="Meiryo UI"/>
      <family val="3"/>
      <charset val="128"/>
    </font>
    <font>
      <sz val="9"/>
      <name val="HGPｺﾞｼｯｸM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</cellStyleXfs>
  <cellXfs count="907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5" borderId="102" xfId="0" applyFont="1" applyFill="1" applyBorder="1" applyAlignment="1" applyProtection="1">
      <alignment horizontal="center" vertical="center"/>
      <protection locked="0"/>
    </xf>
    <xf numFmtId="0" fontId="5" fillId="0" borderId="102" xfId="0" applyFont="1" applyBorder="1" applyProtection="1">
      <alignment vertical="center"/>
      <protection locked="0"/>
    </xf>
    <xf numFmtId="0" fontId="5" fillId="0" borderId="103" xfId="0" applyFont="1" applyBorder="1" applyProtection="1">
      <alignment vertical="center"/>
      <protection locked="0"/>
    </xf>
    <xf numFmtId="0" fontId="5" fillId="0" borderId="104" xfId="0" applyFont="1" applyBorder="1" applyProtection="1">
      <alignment vertical="center"/>
      <protection locked="0"/>
    </xf>
    <xf numFmtId="0" fontId="5" fillId="0" borderId="105" xfId="0" applyFont="1" applyBorder="1" applyProtection="1">
      <alignment vertical="center"/>
      <protection locked="0"/>
    </xf>
    <xf numFmtId="49" fontId="5" fillId="5" borderId="9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91" xfId="0" applyNumberFormat="1" applyFont="1" applyBorder="1" applyAlignment="1" applyProtection="1">
      <alignment horizontal="right" vertical="center"/>
      <protection locked="0"/>
    </xf>
    <xf numFmtId="176" fontId="5" fillId="0" borderId="106" xfId="0" applyNumberFormat="1" applyFont="1" applyBorder="1" applyAlignment="1" applyProtection="1">
      <alignment horizontal="right" vertical="center"/>
      <protection locked="0"/>
    </xf>
    <xf numFmtId="176" fontId="5" fillId="0" borderId="107" xfId="0" applyNumberFormat="1" applyFont="1" applyBorder="1" applyAlignment="1" applyProtection="1">
      <alignment horizontal="right" vertical="center"/>
      <protection locked="0"/>
    </xf>
    <xf numFmtId="176" fontId="5" fillId="0" borderId="108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top" textRotation="255"/>
      <protection locked="0"/>
    </xf>
    <xf numFmtId="0" fontId="5" fillId="0" borderId="109" xfId="0" applyFont="1" applyBorder="1" applyProtection="1">
      <alignment vertical="center"/>
      <protection locked="0"/>
    </xf>
    <xf numFmtId="0" fontId="5" fillId="0" borderId="104" xfId="0" applyFont="1" applyBorder="1" applyAlignment="1" applyProtection="1">
      <alignment horizontal="right" vertical="center"/>
      <protection locked="0"/>
    </xf>
    <xf numFmtId="0" fontId="5" fillId="0" borderId="110" xfId="0" applyFont="1" applyBorder="1" applyAlignment="1" applyProtection="1">
      <alignment horizontal="right" vertical="center"/>
      <protection locked="0"/>
    </xf>
    <xf numFmtId="0" fontId="5" fillId="0" borderId="109" xfId="0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176" fontId="5" fillId="0" borderId="111" xfId="0" applyNumberFormat="1" applyFont="1" applyBorder="1" applyAlignment="1" applyProtection="1">
      <alignment horizontal="right" vertical="center"/>
      <protection locked="0"/>
    </xf>
    <xf numFmtId="176" fontId="5" fillId="0" borderId="112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10" xfId="0" applyFont="1" applyBorder="1" applyProtection="1">
      <alignment vertical="center"/>
      <protection locked="0"/>
    </xf>
    <xf numFmtId="176" fontId="5" fillId="0" borderId="11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top"/>
      <protection locked="0"/>
    </xf>
    <xf numFmtId="49" fontId="5" fillId="0" borderId="106" xfId="0" applyNumberFormat="1" applyFont="1" applyBorder="1" applyAlignment="1" applyProtection="1">
      <alignment horizontal="right" vertical="center"/>
      <protection locked="0"/>
    </xf>
    <xf numFmtId="184" fontId="5" fillId="0" borderId="26" xfId="0" applyNumberFormat="1" applyFont="1" applyBorder="1" applyAlignment="1" applyProtection="1">
      <alignment horizontal="right" vertical="center"/>
      <protection locked="0"/>
    </xf>
    <xf numFmtId="0" fontId="5" fillId="0" borderId="107" xfId="0" applyNumberFormat="1" applyFont="1" applyFill="1" applyBorder="1" applyAlignment="1">
      <alignment horizontal="right" vertical="center"/>
    </xf>
    <xf numFmtId="0" fontId="9" fillId="5" borderId="2" xfId="3" applyFont="1" applyFill="1" applyBorder="1" applyAlignment="1">
      <alignment horizontal="center" vertical="center" shrinkToFit="1"/>
    </xf>
    <xf numFmtId="0" fontId="5" fillId="0" borderId="106" xfId="0" applyNumberFormat="1" applyFont="1" applyBorder="1" applyProtection="1">
      <alignment vertical="center"/>
      <protection locked="0"/>
    </xf>
    <xf numFmtId="184" fontId="5" fillId="0" borderId="107" xfId="0" applyNumberFormat="1" applyFont="1" applyBorder="1" applyAlignment="1" applyProtection="1">
      <alignment horizontal="right" vertical="center"/>
      <protection locked="0"/>
    </xf>
    <xf numFmtId="181" fontId="5" fillId="0" borderId="107" xfId="0" applyNumberFormat="1" applyFont="1" applyBorder="1" applyProtection="1">
      <alignment vertical="center"/>
      <protection locked="0"/>
    </xf>
    <xf numFmtId="0" fontId="5" fillId="0" borderId="191" xfId="0" applyFont="1" applyBorder="1" applyProtection="1">
      <alignment vertical="center"/>
      <protection locked="0"/>
    </xf>
    <xf numFmtId="0" fontId="5" fillId="0" borderId="192" xfId="0" applyFont="1" applyBorder="1" applyProtection="1">
      <alignment vertical="center"/>
      <protection locked="0"/>
    </xf>
    <xf numFmtId="0" fontId="9" fillId="5" borderId="11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0" borderId="193" xfId="4" applyFont="1" applyFill="1" applyBorder="1" applyAlignment="1">
      <alignment vertical="center" wrapText="1"/>
    </xf>
    <xf numFmtId="0" fontId="5" fillId="0" borderId="194" xfId="4" applyFont="1" applyFill="1" applyBorder="1" applyAlignment="1">
      <alignment vertical="center" wrapText="1"/>
    </xf>
    <xf numFmtId="179" fontId="5" fillId="0" borderId="108" xfId="0" applyNumberFormat="1" applyFont="1" applyFill="1" applyBorder="1" applyAlignment="1">
      <alignment horizontal="right" vertical="center"/>
    </xf>
    <xf numFmtId="185" fontId="5" fillId="0" borderId="26" xfId="0" applyNumberFormat="1" applyFont="1" applyBorder="1" applyAlignment="1" applyProtection="1">
      <alignment horizontal="right" vertical="center"/>
      <protection locked="0"/>
    </xf>
    <xf numFmtId="185" fontId="5" fillId="0" borderId="121" xfId="0" applyNumberFormat="1" applyFont="1" applyBorder="1" applyAlignment="1" applyProtection="1">
      <alignment horizontal="right" vertical="center"/>
      <protection locked="0"/>
    </xf>
    <xf numFmtId="184" fontId="5" fillId="0" borderId="85" xfId="0" applyNumberFormat="1" applyFont="1" applyBorder="1" applyAlignment="1" applyProtection="1">
      <alignment horizontal="right" vertical="center"/>
      <protection locked="0"/>
    </xf>
    <xf numFmtId="0" fontId="9" fillId="5" borderId="1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top" wrapText="1"/>
    </xf>
    <xf numFmtId="176" fontId="5" fillId="0" borderId="120" xfId="0" applyNumberFormat="1" applyFont="1" applyBorder="1" applyAlignment="1" applyProtection="1">
      <alignment horizontal="right" vertical="center"/>
      <protection locked="0"/>
    </xf>
    <xf numFmtId="0" fontId="5" fillId="0" borderId="151" xfId="0" applyFont="1" applyBorder="1" applyProtection="1">
      <alignment vertical="center"/>
      <protection locked="0"/>
    </xf>
    <xf numFmtId="0" fontId="5" fillId="0" borderId="153" xfId="0" applyFont="1" applyBorder="1" applyProtection="1">
      <alignment vertical="center"/>
      <protection locked="0"/>
    </xf>
    <xf numFmtId="176" fontId="5" fillId="0" borderId="154" xfId="0" applyNumberFormat="1" applyFont="1" applyBorder="1" applyAlignment="1" applyProtection="1">
      <alignment horizontal="right" vertical="center"/>
      <protection locked="0"/>
    </xf>
    <xf numFmtId="183" fontId="5" fillId="0" borderId="26" xfId="0" applyNumberFormat="1" applyFont="1" applyBorder="1" applyAlignment="1" applyProtection="1">
      <alignment horizontal="right" vertical="center"/>
      <protection locked="0"/>
    </xf>
    <xf numFmtId="38" fontId="5" fillId="0" borderId="107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1" fillId="0" borderId="0" xfId="4" applyFont="1"/>
    <xf numFmtId="0" fontId="13" fillId="0" borderId="0" xfId="4" applyFont="1"/>
    <xf numFmtId="0" fontId="11" fillId="0" borderId="0" xfId="4" applyFont="1" applyAlignment="1">
      <alignment horizontal="center" wrapText="1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/>
    <xf numFmtId="177" fontId="11" fillId="0" borderId="0" xfId="4" applyNumberFormat="1" applyFont="1" applyBorder="1"/>
    <xf numFmtId="177" fontId="11" fillId="0" borderId="0" xfId="4" applyNumberFormat="1" applyFont="1"/>
    <xf numFmtId="0" fontId="11" fillId="0" borderId="0" xfId="4" applyNumberFormat="1" applyFont="1"/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19" fillId="4" borderId="156" xfId="2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9" fillId="0" borderId="6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vertical="center"/>
      <protection locked="0"/>
    </xf>
    <xf numFmtId="0" fontId="11" fillId="0" borderId="3" xfId="2" applyFont="1" applyFill="1" applyBorder="1" applyAlignment="1" applyProtection="1">
      <alignment horizontal="right" vertical="center"/>
      <protection locked="0"/>
    </xf>
    <xf numFmtId="0" fontId="11" fillId="0" borderId="4" xfId="2" applyFont="1" applyFill="1" applyBorder="1" applyAlignment="1" applyProtection="1">
      <alignment horizontal="right" vertical="center"/>
      <protection locked="0"/>
    </xf>
    <xf numFmtId="0" fontId="11" fillId="0" borderId="5" xfId="2" applyFont="1" applyFill="1" applyBorder="1" applyAlignment="1" applyProtection="1">
      <alignment horizontal="right" vertical="center"/>
      <protection locked="0"/>
    </xf>
    <xf numFmtId="0" fontId="11" fillId="0" borderId="5" xfId="2" applyFont="1" applyFill="1" applyBorder="1" applyAlignment="1" applyProtection="1">
      <alignment vertical="center"/>
      <protection locked="0"/>
    </xf>
    <xf numFmtId="0" fontId="11" fillId="0" borderId="155" xfId="2" applyFont="1" applyFill="1" applyBorder="1" applyAlignment="1" applyProtection="1">
      <alignment vertical="center"/>
      <protection locked="0"/>
    </xf>
    <xf numFmtId="0" fontId="19" fillId="0" borderId="28" xfId="2" applyFont="1" applyFill="1" applyBorder="1" applyAlignment="1">
      <alignment horizontal="left" vertical="center" wrapText="1"/>
    </xf>
    <xf numFmtId="0" fontId="19" fillId="0" borderId="3" xfId="2" applyFont="1" applyBorder="1" applyAlignment="1">
      <alignment vertical="center" wrapText="1"/>
    </xf>
    <xf numFmtId="0" fontId="11" fillId="0" borderId="189" xfId="2" applyFont="1" applyFill="1" applyBorder="1" applyAlignment="1" applyProtection="1">
      <alignment horizontal="right" vertical="center"/>
      <protection locked="0"/>
    </xf>
    <xf numFmtId="0" fontId="11" fillId="0" borderId="189" xfId="2" applyFont="1" applyFill="1" applyBorder="1" applyAlignment="1" applyProtection="1">
      <alignment vertical="center"/>
      <protection locked="0"/>
    </xf>
    <xf numFmtId="0" fontId="11" fillId="0" borderId="197" xfId="2" applyFont="1" applyFill="1" applyBorder="1" applyAlignment="1" applyProtection="1">
      <alignment vertical="center"/>
      <protection locked="0"/>
    </xf>
    <xf numFmtId="0" fontId="19" fillId="0" borderId="0" xfId="2" applyFont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8" xfId="2" applyFont="1" applyBorder="1" applyAlignment="1">
      <alignment horizontal="left" vertical="top"/>
    </xf>
    <xf numFmtId="0" fontId="11" fillId="0" borderId="188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8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49" fontId="11" fillId="0" borderId="0" xfId="0" applyNumberFormat="1" applyFont="1" applyProtection="1">
      <alignment vertical="center"/>
      <protection locked="0"/>
    </xf>
    <xf numFmtId="49" fontId="11" fillId="0" borderId="0" xfId="0" applyNumberFormat="1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49" fontId="11" fillId="0" borderId="59" xfId="0" applyNumberFormat="1" applyFont="1" applyBorder="1" applyProtection="1">
      <alignment vertical="center"/>
      <protection locked="0"/>
    </xf>
    <xf numFmtId="0" fontId="11" fillId="0" borderId="59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61" xfId="0" applyFont="1" applyBorder="1" applyProtection="1">
      <alignment vertical="center"/>
      <protection locked="0"/>
    </xf>
    <xf numFmtId="49" fontId="11" fillId="3" borderId="27" xfId="0" applyNumberFormat="1" applyFont="1" applyFill="1" applyBorder="1" applyAlignment="1" applyProtection="1">
      <alignment vertical="center" shrinkToFit="1"/>
      <protection locked="0"/>
    </xf>
    <xf numFmtId="183" fontId="11" fillId="3" borderId="2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183" fontId="11" fillId="3" borderId="27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49" fontId="11" fillId="0" borderId="60" xfId="0" applyNumberFormat="1" applyFont="1" applyBorder="1" applyProtection="1">
      <alignment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49" fontId="11" fillId="0" borderId="27" xfId="0" applyNumberFormat="1" applyFont="1" applyBorder="1" applyProtection="1">
      <alignment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0" borderId="27" xfId="0" applyFont="1" applyBorder="1" applyAlignment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49" fontId="11" fillId="0" borderId="0" xfId="0" applyNumberFormat="1" applyFont="1" applyFill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1" fillId="0" borderId="86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0" fontId="12" fillId="8" borderId="63" xfId="0" applyFont="1" applyFill="1" applyBorder="1" applyAlignment="1" applyProtection="1">
      <alignment horizontal="center" vertical="center" wrapText="1"/>
      <protection locked="0"/>
    </xf>
    <xf numFmtId="0" fontId="12" fillId="8" borderId="36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49" fontId="12" fillId="8" borderId="37" xfId="0" applyNumberFormat="1" applyFont="1" applyFill="1" applyBorder="1" applyAlignment="1" applyProtection="1">
      <alignment horizontal="center" vertical="center"/>
      <protection locked="0"/>
    </xf>
    <xf numFmtId="0" fontId="12" fillId="8" borderId="38" xfId="0" applyFont="1" applyFill="1" applyBorder="1" applyAlignment="1" applyProtection="1">
      <alignment horizontal="center" vertical="center"/>
      <protection locked="0"/>
    </xf>
    <xf numFmtId="0" fontId="12" fillId="8" borderId="39" xfId="0" applyFont="1" applyFill="1" applyBorder="1" applyAlignment="1" applyProtection="1">
      <alignment horizontal="center" vertical="center"/>
      <protection locked="0"/>
    </xf>
    <xf numFmtId="0" fontId="12" fillId="8" borderId="40" xfId="0" applyFont="1" applyFill="1" applyBorder="1" applyAlignment="1" applyProtection="1">
      <alignment horizontal="center" vertical="center"/>
      <protection locked="0"/>
    </xf>
    <xf numFmtId="0" fontId="12" fillId="8" borderId="41" xfId="0" applyFont="1" applyFill="1" applyBorder="1" applyAlignment="1" applyProtection="1">
      <alignment horizontal="center" vertical="center"/>
      <protection locked="0"/>
    </xf>
    <xf numFmtId="0" fontId="12" fillId="8" borderId="42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12" fillId="8" borderId="43" xfId="0" applyFont="1" applyFill="1" applyBorder="1" applyAlignment="1" applyProtection="1">
      <alignment horizontal="center" vertical="center"/>
      <protection locked="0"/>
    </xf>
    <xf numFmtId="0" fontId="12" fillId="8" borderId="44" xfId="0" applyFont="1" applyFill="1" applyBorder="1" applyAlignment="1" applyProtection="1">
      <alignment horizontal="center" vertical="center"/>
      <protection locked="0"/>
    </xf>
    <xf numFmtId="0" fontId="12" fillId="8" borderId="37" xfId="0" applyFont="1" applyFill="1" applyBorder="1" applyAlignment="1" applyProtection="1">
      <alignment horizontal="center" vertical="center"/>
      <protection locked="0"/>
    </xf>
    <xf numFmtId="0" fontId="12" fillId="8" borderId="37" xfId="0" applyFont="1" applyFill="1" applyBorder="1" applyAlignment="1" applyProtection="1">
      <alignment horizontal="center" vertical="center" wrapText="1"/>
      <protection locked="0"/>
    </xf>
    <xf numFmtId="0" fontId="12" fillId="8" borderId="31" xfId="0" applyFont="1" applyFill="1" applyBorder="1" applyAlignment="1" applyProtection="1">
      <alignment horizontal="center" vertical="center"/>
      <protection locked="0"/>
    </xf>
    <xf numFmtId="0" fontId="22" fillId="6" borderId="36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 applyProtection="1">
      <alignment horizontal="center" vertical="center" wrapText="1"/>
      <protection locked="0"/>
    </xf>
    <xf numFmtId="0" fontId="12" fillId="8" borderId="45" xfId="0" applyFont="1" applyFill="1" applyBorder="1" applyAlignment="1" applyProtection="1">
      <alignment horizontal="center" vertical="center"/>
      <protection locked="0"/>
    </xf>
    <xf numFmtId="0" fontId="12" fillId="8" borderId="4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8" borderId="47" xfId="0" applyFont="1" applyFill="1" applyBorder="1" applyAlignment="1" applyProtection="1">
      <alignment horizontal="center" vertical="center"/>
      <protection locked="0"/>
    </xf>
    <xf numFmtId="0" fontId="12" fillId="8" borderId="48" xfId="0" applyFont="1" applyFill="1" applyBorder="1" applyAlignment="1" applyProtection="1">
      <alignment horizontal="center" vertical="center" wrapText="1"/>
      <protection locked="0"/>
    </xf>
    <xf numFmtId="0" fontId="12" fillId="8" borderId="49" xfId="0" applyFont="1" applyFill="1" applyBorder="1" applyAlignment="1" applyProtection="1">
      <alignment horizontal="center" vertical="center"/>
      <protection locked="0"/>
    </xf>
    <xf numFmtId="0" fontId="12" fillId="8" borderId="50" xfId="0" applyFont="1" applyFill="1" applyBorder="1" applyAlignment="1" applyProtection="1">
      <alignment horizontal="center" vertical="center" wrapText="1"/>
      <protection locked="0"/>
    </xf>
    <xf numFmtId="183" fontId="12" fillId="8" borderId="49" xfId="0" applyNumberFormat="1" applyFont="1" applyFill="1" applyBorder="1" applyAlignment="1" applyProtection="1">
      <alignment horizontal="center" vertical="center"/>
      <protection locked="0"/>
    </xf>
    <xf numFmtId="49" fontId="12" fillId="8" borderId="49" xfId="0" applyNumberFormat="1" applyFont="1" applyFill="1" applyBorder="1" applyAlignment="1" applyProtection="1">
      <alignment horizontal="center" vertical="center"/>
      <protection locked="0"/>
    </xf>
    <xf numFmtId="0" fontId="12" fillId="8" borderId="48" xfId="0" applyFont="1" applyFill="1" applyBorder="1" applyAlignment="1" applyProtection="1">
      <alignment horizontal="center" vertical="center"/>
      <protection locked="0"/>
    </xf>
    <xf numFmtId="0" fontId="12" fillId="8" borderId="51" xfId="0" applyFont="1" applyFill="1" applyBorder="1" applyAlignment="1" applyProtection="1">
      <alignment horizontal="center" vertical="center"/>
      <protection locked="0"/>
    </xf>
    <xf numFmtId="0" fontId="12" fillId="8" borderId="52" xfId="0" applyFont="1" applyFill="1" applyBorder="1" applyAlignment="1" applyProtection="1">
      <alignment horizontal="center" vertical="center"/>
      <protection locked="0"/>
    </xf>
    <xf numFmtId="0" fontId="12" fillId="8" borderId="53" xfId="0" applyFont="1" applyFill="1" applyBorder="1" applyAlignment="1" applyProtection="1">
      <alignment horizontal="center" vertical="center"/>
      <protection locked="0"/>
    </xf>
    <xf numFmtId="0" fontId="12" fillId="8" borderId="54" xfId="0" applyFont="1" applyFill="1" applyBorder="1" applyAlignment="1" applyProtection="1">
      <alignment horizontal="center" vertical="center"/>
      <protection locked="0"/>
    </xf>
    <xf numFmtId="0" fontId="12" fillId="8" borderId="50" xfId="0" applyFont="1" applyFill="1" applyBorder="1" applyAlignment="1" applyProtection="1">
      <alignment horizontal="center" vertical="center"/>
      <protection locked="0"/>
    </xf>
    <xf numFmtId="0" fontId="12" fillId="8" borderId="55" xfId="0" applyFont="1" applyFill="1" applyBorder="1" applyAlignment="1" applyProtection="1">
      <alignment horizontal="center" vertical="center" wrapText="1"/>
      <protection locked="0"/>
    </xf>
    <xf numFmtId="0" fontId="12" fillId="8" borderId="55" xfId="0" applyFont="1" applyFill="1" applyBorder="1" applyAlignment="1" applyProtection="1">
      <alignment horizontal="center" vertical="center"/>
      <protection locked="0"/>
    </xf>
    <xf numFmtId="0" fontId="12" fillId="8" borderId="49" xfId="0" applyFont="1" applyFill="1" applyBorder="1" applyAlignment="1" applyProtection="1">
      <alignment horizontal="center" vertical="center" wrapText="1"/>
      <protection locked="0"/>
    </xf>
    <xf numFmtId="0" fontId="12" fillId="8" borderId="56" xfId="0" applyFont="1" applyFill="1" applyBorder="1" applyAlignment="1" applyProtection="1">
      <alignment horizontal="center" vertical="center" wrapText="1"/>
      <protection locked="0"/>
    </xf>
    <xf numFmtId="0" fontId="12" fillId="8" borderId="54" xfId="0" applyFont="1" applyFill="1" applyBorder="1" applyAlignment="1" applyProtection="1">
      <alignment horizontal="center" vertical="center" wrapText="1"/>
      <protection locked="0"/>
    </xf>
    <xf numFmtId="0" fontId="12" fillId="8" borderId="56" xfId="0" applyFont="1" applyFill="1" applyBorder="1" applyAlignment="1" applyProtection="1">
      <alignment horizontal="center" vertical="center"/>
      <protection locked="0"/>
    </xf>
    <xf numFmtId="0" fontId="22" fillId="6" borderId="57" xfId="0" applyFont="1" applyFill="1" applyBorder="1" applyAlignment="1" applyProtection="1">
      <alignment horizontal="center" vertical="center"/>
      <protection locked="0"/>
    </xf>
    <xf numFmtId="0" fontId="12" fillId="8" borderId="57" xfId="0" applyFont="1" applyFill="1" applyBorder="1" applyAlignment="1" applyProtection="1">
      <alignment horizontal="center" vertical="center" wrapText="1"/>
      <protection locked="0"/>
    </xf>
    <xf numFmtId="0" fontId="12" fillId="8" borderId="57" xfId="0" applyFont="1" applyFill="1" applyBorder="1" applyAlignment="1" applyProtection="1">
      <alignment horizontal="center" vertical="center"/>
      <protection locked="0"/>
    </xf>
    <xf numFmtId="0" fontId="12" fillId="8" borderId="58" xfId="0" applyFont="1" applyFill="1" applyBorder="1" applyAlignment="1" applyProtection="1">
      <alignment horizontal="center" vertical="center"/>
      <protection locked="0"/>
    </xf>
    <xf numFmtId="0" fontId="11" fillId="7" borderId="33" xfId="0" applyFont="1" applyFill="1" applyBorder="1" applyAlignment="1" applyProtection="1">
      <alignment horizontal="center" vertical="center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 applyProtection="1">
      <alignment horizontal="center" vertical="center"/>
      <protection locked="0"/>
    </xf>
    <xf numFmtId="0" fontId="14" fillId="0" borderId="62" xfId="0" applyFont="1" applyFill="1" applyBorder="1" applyAlignment="1" applyProtection="1">
      <alignment horizontal="center" vertical="center"/>
      <protection locked="0"/>
    </xf>
    <xf numFmtId="183" fontId="14" fillId="0" borderId="36" xfId="0" applyNumberFormat="1" applyFont="1" applyBorder="1" applyAlignment="1" applyProtection="1">
      <alignment horizontal="center" vertical="center"/>
      <protection locked="0"/>
    </xf>
    <xf numFmtId="183" fontId="14" fillId="0" borderId="63" xfId="0" applyNumberFormat="1" applyFont="1" applyBorder="1" applyAlignment="1" applyProtection="1">
      <alignment horizontal="center" vertical="center"/>
      <protection locked="0"/>
    </xf>
    <xf numFmtId="183" fontId="14" fillId="0" borderId="64" xfId="0" applyNumberFormat="1" applyFont="1" applyBorder="1" applyAlignment="1" applyProtection="1">
      <alignment horizontal="center" vertical="center"/>
      <protection locked="0"/>
    </xf>
    <xf numFmtId="183" fontId="14" fillId="0" borderId="65" xfId="0" applyNumberFormat="1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183" fontId="14" fillId="0" borderId="66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141" xfId="0" applyFont="1" applyFill="1" applyBorder="1" applyAlignment="1" applyProtection="1">
      <alignment horizontal="center" vertical="center"/>
      <protection locked="0"/>
    </xf>
    <xf numFmtId="183" fontId="14" fillId="0" borderId="62" xfId="0" applyNumberFormat="1" applyFont="1" applyBorder="1" applyAlignment="1" applyProtection="1">
      <alignment horizontal="center" vertical="center"/>
      <protection locked="0"/>
    </xf>
    <xf numFmtId="183" fontId="14" fillId="0" borderId="44" xfId="0" applyNumberFormat="1" applyFont="1" applyBorder="1" applyAlignment="1" applyProtection="1">
      <alignment horizontal="center" vertical="center"/>
      <protection locked="0"/>
    </xf>
    <xf numFmtId="0" fontId="23" fillId="6" borderId="68" xfId="0" applyFont="1" applyFill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/>
      <protection locked="0"/>
    </xf>
    <xf numFmtId="0" fontId="14" fillId="0" borderId="74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183" fontId="14" fillId="0" borderId="45" xfId="0" applyNumberFormat="1" applyFont="1" applyBorder="1" applyAlignment="1" applyProtection="1">
      <alignment horizontal="center" vertical="center"/>
      <protection locked="0"/>
    </xf>
    <xf numFmtId="183" fontId="14" fillId="0" borderId="74" xfId="0" applyNumberFormat="1" applyFont="1" applyBorder="1" applyAlignment="1" applyProtection="1">
      <alignment horizontal="center" vertical="center"/>
      <protection locked="0"/>
    </xf>
    <xf numFmtId="183" fontId="14" fillId="0" borderId="75" xfId="0" applyNumberFormat="1" applyFont="1" applyBorder="1" applyAlignment="1" applyProtection="1">
      <alignment horizontal="center" vertical="center"/>
      <protection locked="0"/>
    </xf>
    <xf numFmtId="183" fontId="14" fillId="0" borderId="76" xfId="0" applyNumberFormat="1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69" xfId="0" applyFont="1" applyBorder="1" applyAlignment="1" applyProtection="1">
      <alignment horizontal="center" vertical="center"/>
      <protection locked="0"/>
    </xf>
    <xf numFmtId="183" fontId="14" fillId="0" borderId="77" xfId="0" applyNumberFormat="1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/>
      <protection locked="0"/>
    </xf>
    <xf numFmtId="0" fontId="14" fillId="0" borderId="142" xfId="0" applyFont="1" applyFill="1" applyBorder="1" applyAlignment="1" applyProtection="1">
      <alignment horizontal="center" vertical="center"/>
      <protection locked="0"/>
    </xf>
    <xf numFmtId="183" fontId="14" fillId="0" borderId="27" xfId="0" applyNumberFormat="1" applyFont="1" applyBorder="1" applyAlignment="1" applyProtection="1">
      <alignment horizontal="center" vertical="center"/>
      <protection locked="0"/>
    </xf>
    <xf numFmtId="183" fontId="14" fillId="0" borderId="69" xfId="0" applyNumberFormat="1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79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83" fontId="14" fillId="0" borderId="68" xfId="0" applyNumberFormat="1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 shrinkToFit="1"/>
      <protection locked="0"/>
    </xf>
    <xf numFmtId="0" fontId="14" fillId="0" borderId="144" xfId="0" applyFont="1" applyFill="1" applyBorder="1" applyAlignment="1" applyProtection="1">
      <alignment horizontal="center" vertical="center" wrapText="1"/>
      <protection locked="0"/>
    </xf>
    <xf numFmtId="0" fontId="14" fillId="0" borderId="68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183" fontId="14" fillId="0" borderId="144" xfId="0" applyNumberFormat="1" applyFont="1" applyBorder="1" applyAlignment="1" applyProtection="1">
      <alignment horizontal="center" vertical="center"/>
      <protection locked="0"/>
    </xf>
    <xf numFmtId="183" fontId="14" fillId="0" borderId="145" xfId="0" applyNumberFormat="1" applyFont="1" applyBorder="1" applyAlignment="1" applyProtection="1">
      <alignment horizontal="center" vertical="center"/>
      <protection locked="0"/>
    </xf>
    <xf numFmtId="183" fontId="14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146" xfId="0" applyFont="1" applyBorder="1" applyAlignment="1" applyProtection="1">
      <alignment horizontal="center" vertical="center"/>
      <protection locked="0"/>
    </xf>
    <xf numFmtId="183" fontId="14" fillId="0" borderId="147" xfId="0" applyNumberFormat="1" applyFont="1" applyBorder="1" applyAlignment="1" applyProtection="1">
      <alignment horizontal="center" vertical="center"/>
      <protection locked="0"/>
    </xf>
    <xf numFmtId="0" fontId="14" fillId="0" borderId="148" xfId="0" applyFont="1" applyBorder="1" applyAlignment="1" applyProtection="1">
      <alignment horizontal="center" vertical="center"/>
      <protection locked="0"/>
    </xf>
    <xf numFmtId="0" fontId="14" fillId="0" borderId="149" xfId="0" applyFont="1" applyFill="1" applyBorder="1" applyAlignment="1" applyProtection="1">
      <alignment horizontal="center" vertical="center"/>
      <protection locked="0"/>
    </xf>
    <xf numFmtId="183" fontId="14" fillId="0" borderId="28" xfId="0" applyNumberFormat="1" applyFont="1" applyBorder="1" applyAlignment="1" applyProtection="1">
      <alignment horizontal="center" vertical="center"/>
      <protection locked="0"/>
    </xf>
    <xf numFmtId="183" fontId="14" fillId="0" borderId="146" xfId="0" applyNumberFormat="1" applyFont="1" applyBorder="1" applyAlignment="1" applyProtection="1">
      <alignment horizontal="center" vertical="center"/>
      <protection locked="0"/>
    </xf>
    <xf numFmtId="0" fontId="14" fillId="0" borderId="14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49" fontId="11" fillId="0" borderId="0" xfId="0" applyNumberFormat="1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5" fillId="0" borderId="0" xfId="0" applyFont="1" applyFill="1" applyProtection="1">
      <alignment vertical="center"/>
      <protection locked="0"/>
    </xf>
    <xf numFmtId="0" fontId="5" fillId="0" borderId="119" xfId="0" applyFont="1" applyBorder="1" applyProtection="1">
      <alignment vertical="center"/>
      <protection locked="0"/>
    </xf>
    <xf numFmtId="185" fontId="5" fillId="0" borderId="0" xfId="0" applyNumberFormat="1" applyFont="1" applyBorder="1" applyAlignment="1" applyProtection="1">
      <alignment horizontal="right" vertical="center"/>
      <protection locked="0"/>
    </xf>
    <xf numFmtId="183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138" xfId="0" applyNumberFormat="1" applyFont="1" applyBorder="1" applyAlignment="1" applyProtection="1">
      <alignment horizontal="right" vertical="center"/>
      <protection locked="0"/>
    </xf>
    <xf numFmtId="184" fontId="5" fillId="0" borderId="143" xfId="0" applyNumberFormat="1" applyFont="1" applyBorder="1" applyAlignment="1" applyProtection="1">
      <alignment horizontal="center" vertical="center"/>
      <protection locked="0"/>
    </xf>
    <xf numFmtId="0" fontId="5" fillId="0" borderId="108" xfId="0" applyFont="1" applyBorder="1" applyProtection="1">
      <alignment vertical="center"/>
      <protection locked="0"/>
    </xf>
    <xf numFmtId="0" fontId="5" fillId="0" borderId="104" xfId="0" applyFont="1" applyFill="1" applyBorder="1" applyAlignment="1">
      <alignment horizontal="right" vertical="center" wrapText="1"/>
    </xf>
    <xf numFmtId="0" fontId="5" fillId="0" borderId="109" xfId="0" applyFont="1" applyFill="1" applyBorder="1" applyAlignment="1">
      <alignment horizontal="right" vertical="center" wrapText="1"/>
    </xf>
    <xf numFmtId="0" fontId="9" fillId="0" borderId="200" xfId="0" applyFont="1" applyFill="1" applyBorder="1" applyAlignment="1">
      <alignment horizontal="right" vertical="center" wrapText="1"/>
    </xf>
    <xf numFmtId="176" fontId="5" fillId="0" borderId="119" xfId="0" applyNumberFormat="1" applyFont="1" applyBorder="1" applyAlignment="1" applyProtection="1">
      <alignment horizontal="right" vertical="center"/>
      <protection locked="0"/>
    </xf>
    <xf numFmtId="0" fontId="5" fillId="0" borderId="201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03" xfId="0" applyNumberFormat="1" applyFont="1" applyBorder="1" applyAlignment="1" applyProtection="1">
      <alignment horizontal="right" vertical="center"/>
      <protection locked="0"/>
    </xf>
    <xf numFmtId="0" fontId="5" fillId="5" borderId="199" xfId="0" applyFont="1" applyFill="1" applyBorder="1" applyAlignment="1" applyProtection="1">
      <alignment horizontal="center" vertical="center"/>
      <protection locked="0"/>
    </xf>
    <xf numFmtId="0" fontId="9" fillId="5" borderId="198" xfId="0" applyFont="1" applyFill="1" applyBorder="1" applyAlignment="1" applyProtection="1">
      <alignment horizontal="center" vertical="center"/>
      <protection locked="0"/>
    </xf>
    <xf numFmtId="0" fontId="27" fillId="5" borderId="2" xfId="3" applyFont="1" applyFill="1" applyBorder="1" applyAlignment="1">
      <alignment horizontal="center" vertical="center" shrinkToFi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116" xfId="3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/>
    </xf>
    <xf numFmtId="0" fontId="5" fillId="5" borderId="116" xfId="0" applyFont="1" applyFill="1" applyBorder="1" applyAlignment="1">
      <alignment horizontal="center" vertical="center"/>
    </xf>
    <xf numFmtId="0" fontId="5" fillId="4" borderId="96" xfId="0" applyFont="1" applyFill="1" applyBorder="1" applyAlignment="1">
      <alignment horizontal="center" vertical="center" wrapText="1"/>
    </xf>
    <xf numFmtId="0" fontId="5" fillId="4" borderId="97" xfId="0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shrinkToFit="1"/>
    </xf>
    <xf numFmtId="0" fontId="27" fillId="5" borderId="5" xfId="3" applyFont="1" applyFill="1" applyBorder="1" applyAlignment="1">
      <alignment horizontal="center" vertical="center" shrinkToFit="1"/>
    </xf>
    <xf numFmtId="0" fontId="27" fillId="5" borderId="45" xfId="3" applyFont="1" applyFill="1" applyBorder="1" applyAlignment="1">
      <alignment horizontal="center" vertical="center" shrinkToFit="1"/>
    </xf>
    <xf numFmtId="183" fontId="27" fillId="5" borderId="76" xfId="3" applyNumberFormat="1" applyFont="1" applyFill="1" applyBorder="1" applyAlignment="1">
      <alignment horizontal="center" vertical="center" shrinkToFit="1"/>
    </xf>
    <xf numFmtId="183" fontId="27" fillId="5" borderId="202" xfId="3" applyNumberFormat="1" applyFont="1" applyFill="1" applyBorder="1" applyAlignment="1">
      <alignment horizontal="center" vertical="center" shrinkToFit="1"/>
    </xf>
    <xf numFmtId="49" fontId="27" fillId="5" borderId="76" xfId="0" applyNumberFormat="1" applyFont="1" applyFill="1" applyBorder="1" applyAlignment="1" applyProtection="1">
      <alignment horizontal="center" vertical="center" wrapText="1"/>
      <protection locked="0"/>
    </xf>
    <xf numFmtId="0" fontId="13" fillId="12" borderId="12" xfId="4" applyFont="1" applyFill="1" applyBorder="1" applyAlignment="1">
      <alignment horizontal="center" wrapText="1"/>
    </xf>
    <xf numFmtId="0" fontId="13" fillId="12" borderId="12" xfId="4" applyFont="1" applyFill="1" applyBorder="1" applyAlignment="1">
      <alignment horizontal="center" vertical="center" wrapText="1"/>
    </xf>
    <xf numFmtId="0" fontId="13" fillId="12" borderId="13" xfId="4" applyFont="1" applyFill="1" applyBorder="1" applyAlignment="1">
      <alignment horizontal="center" vertical="center" wrapText="1"/>
    </xf>
    <xf numFmtId="0" fontId="14" fillId="12" borderId="107" xfId="4" applyFont="1" applyFill="1" applyBorder="1" applyAlignment="1">
      <alignment horizontal="center" vertical="center" wrapText="1"/>
    </xf>
    <xf numFmtId="0" fontId="14" fillId="12" borderId="136" xfId="4" applyFont="1" applyFill="1" applyBorder="1" applyAlignment="1">
      <alignment horizontal="center" vertical="center" wrapText="1"/>
    </xf>
    <xf numFmtId="0" fontId="14" fillId="12" borderId="108" xfId="4" applyFont="1" applyFill="1" applyBorder="1" applyAlignment="1">
      <alignment horizontal="center" vertical="center" wrapText="1"/>
    </xf>
    <xf numFmtId="0" fontId="14" fillId="13" borderId="129" xfId="4" applyFont="1" applyFill="1" applyBorder="1" applyAlignment="1" applyProtection="1">
      <alignment horizontal="center" vertical="center" wrapText="1"/>
    </xf>
    <xf numFmtId="0" fontId="11" fillId="13" borderId="68" xfId="4" applyFont="1" applyFill="1" applyBorder="1" applyAlignment="1" applyProtection="1">
      <alignment horizontal="center" vertical="center"/>
    </xf>
    <xf numFmtId="0" fontId="11" fillId="13" borderId="45" xfId="4" applyFont="1" applyFill="1" applyBorder="1" applyAlignment="1" applyProtection="1">
      <alignment horizontal="center" vertical="center" wrapText="1"/>
    </xf>
    <xf numFmtId="0" fontId="11" fillId="13" borderId="68" xfId="4" applyFont="1" applyFill="1" applyBorder="1" applyAlignment="1" applyProtection="1">
      <alignment horizontal="center" vertical="center" wrapText="1"/>
    </xf>
    <xf numFmtId="176" fontId="11" fillId="13" borderId="91" xfId="4" applyNumberFormat="1" applyFont="1" applyFill="1" applyBorder="1" applyAlignment="1" applyProtection="1">
      <alignment horizontal="center" vertical="center"/>
    </xf>
    <xf numFmtId="0" fontId="11" fillId="13" borderId="129" xfId="4" applyFont="1" applyFill="1" applyBorder="1" applyAlignment="1" applyProtection="1">
      <alignment horizontal="center" vertical="center"/>
    </xf>
    <xf numFmtId="0" fontId="11" fillId="13" borderId="37" xfId="4" applyFont="1" applyFill="1" applyBorder="1" applyAlignment="1" applyProtection="1">
      <alignment horizontal="center" vertical="center" wrapText="1"/>
    </xf>
    <xf numFmtId="0" fontId="14" fillId="13" borderId="45" xfId="4" applyFont="1" applyFill="1" applyBorder="1" applyAlignment="1" applyProtection="1">
      <alignment horizontal="center" vertical="center" wrapText="1"/>
    </xf>
    <xf numFmtId="0" fontId="14" fillId="13" borderId="119" xfId="0" applyFont="1" applyFill="1" applyBorder="1" applyAlignment="1" applyProtection="1">
      <alignment horizontal="center" vertical="center" wrapText="1"/>
    </xf>
    <xf numFmtId="0" fontId="11" fillId="12" borderId="130" xfId="4" applyFont="1" applyFill="1" applyBorder="1" applyAlignment="1" applyProtection="1">
      <alignment horizontal="right" vertical="center"/>
    </xf>
    <xf numFmtId="0" fontId="11" fillId="12" borderId="131" xfId="4" applyFont="1" applyFill="1" applyBorder="1" applyAlignment="1" applyProtection="1">
      <alignment horizontal="center" vertical="center"/>
    </xf>
    <xf numFmtId="0" fontId="11" fillId="12" borderId="84" xfId="4" applyFont="1" applyFill="1" applyBorder="1" applyAlignment="1" applyProtection="1">
      <alignment horizontal="right" vertical="center"/>
    </xf>
    <xf numFmtId="0" fontId="11" fillId="12" borderId="2" xfId="4" applyFont="1" applyFill="1" applyBorder="1" applyAlignment="1" applyProtection="1">
      <alignment vertical="center"/>
    </xf>
    <xf numFmtId="0" fontId="11" fillId="12" borderId="107" xfId="4" applyFont="1" applyFill="1" applyBorder="1" applyAlignment="1" applyProtection="1">
      <alignment vertical="center"/>
    </xf>
    <xf numFmtId="0" fontId="11" fillId="12" borderId="132" xfId="4" applyFont="1" applyFill="1" applyBorder="1" applyAlignment="1" applyProtection="1">
      <alignment vertical="center"/>
    </xf>
    <xf numFmtId="0" fontId="11" fillId="12" borderId="133" xfId="4" applyFont="1" applyFill="1" applyBorder="1" applyAlignment="1" applyProtection="1">
      <alignment vertical="center"/>
    </xf>
    <xf numFmtId="0" fontId="11" fillId="12" borderId="134" xfId="4" applyFont="1" applyFill="1" applyBorder="1" applyAlignment="1" applyProtection="1">
      <alignment vertical="center"/>
    </xf>
    <xf numFmtId="0" fontId="11" fillId="12" borderId="135" xfId="4" applyFont="1" applyFill="1" applyBorder="1" applyAlignment="1" applyProtection="1">
      <alignment vertical="center"/>
    </xf>
    <xf numFmtId="0" fontId="11" fillId="12" borderId="0" xfId="4" applyFont="1" applyFill="1" applyBorder="1" applyAlignment="1" applyProtection="1">
      <alignment horizontal="center" vertical="center" wrapText="1"/>
    </xf>
    <xf numFmtId="0" fontId="11" fillId="12" borderId="136" xfId="4" applyFont="1" applyFill="1" applyBorder="1" applyAlignment="1" applyProtection="1">
      <alignment horizontal="center" vertical="center" wrapText="1"/>
    </xf>
    <xf numFmtId="0" fontId="11" fillId="12" borderId="1" xfId="4" applyFont="1" applyFill="1" applyBorder="1" applyAlignment="1" applyProtection="1">
      <alignment horizontal="center" vertical="center" wrapText="1"/>
    </xf>
    <xf numFmtId="0" fontId="11" fillId="12" borderId="40" xfId="4" applyFont="1" applyFill="1" applyBorder="1" applyAlignment="1" applyProtection="1">
      <alignment horizontal="center" vertical="center" wrapText="1"/>
    </xf>
    <xf numFmtId="0" fontId="11" fillId="12" borderId="27" xfId="4" applyFont="1" applyFill="1" applyBorder="1" applyAlignment="1" applyProtection="1">
      <alignment horizontal="right" vertical="center" wrapText="1"/>
    </xf>
    <xf numFmtId="0" fontId="11" fillId="12" borderId="5" xfId="4" applyFont="1" applyFill="1" applyBorder="1" applyAlignment="1" applyProtection="1">
      <alignment horizontal="right" vertical="center" wrapText="1"/>
    </xf>
    <xf numFmtId="0" fontId="11" fillId="12" borderId="116" xfId="4" applyFont="1" applyFill="1" applyBorder="1" applyAlignment="1" applyProtection="1">
      <alignment horizontal="right" vertical="center" wrapText="1"/>
    </xf>
    <xf numFmtId="0" fontId="11" fillId="12" borderId="60" xfId="4" applyFont="1" applyFill="1" applyBorder="1" applyAlignment="1" applyProtection="1">
      <alignment horizontal="center" vertical="center" wrapText="1"/>
    </xf>
    <xf numFmtId="0" fontId="11" fillId="12" borderId="137" xfId="4" applyFont="1" applyFill="1" applyBorder="1" applyAlignment="1" applyProtection="1">
      <alignment horizontal="center" vertical="center" wrapText="1"/>
    </xf>
    <xf numFmtId="176" fontId="11" fillId="12" borderId="107" xfId="4" applyNumberFormat="1" applyFont="1" applyFill="1" applyBorder="1" applyAlignment="1" applyProtection="1">
      <alignment horizontal="center" vertical="center"/>
    </xf>
    <xf numFmtId="0" fontId="11" fillId="12" borderId="138" xfId="4" applyNumberFormat="1" applyFont="1" applyFill="1" applyBorder="1" applyAlignment="1" applyProtection="1">
      <alignment horizontal="right" vertical="center"/>
    </xf>
    <xf numFmtId="0" fontId="11" fillId="12" borderId="108" xfId="4" applyNumberFormat="1" applyFont="1" applyFill="1" applyBorder="1" applyAlignment="1" applyProtection="1">
      <alignment horizontal="right" vertical="center"/>
    </xf>
    <xf numFmtId="0" fontId="5" fillId="12" borderId="96" xfId="0" applyFont="1" applyFill="1" applyBorder="1" applyAlignment="1">
      <alignment horizontal="center" vertical="center" wrapText="1"/>
    </xf>
    <xf numFmtId="0" fontId="5" fillId="12" borderId="97" xfId="4" applyFont="1" applyFill="1" applyBorder="1" applyAlignment="1">
      <alignment horizontal="center" vertical="center" wrapText="1"/>
    </xf>
    <xf numFmtId="0" fontId="5" fillId="12" borderId="130" xfId="4" applyFont="1" applyFill="1" applyBorder="1" applyAlignment="1">
      <alignment horizontal="center" vertical="center" wrapText="1"/>
    </xf>
    <xf numFmtId="0" fontId="5" fillId="12" borderId="96" xfId="4" applyFont="1" applyFill="1" applyBorder="1" applyAlignment="1">
      <alignment horizontal="center" vertical="center" wrapText="1"/>
    </xf>
    <xf numFmtId="0" fontId="9" fillId="12" borderId="96" xfId="4" applyFont="1" applyFill="1" applyBorder="1" applyAlignment="1">
      <alignment horizontal="center" vertical="center" wrapText="1"/>
    </xf>
    <xf numFmtId="0" fontId="5" fillId="12" borderId="90" xfId="4" applyFont="1" applyFill="1" applyBorder="1" applyAlignment="1">
      <alignment horizontal="center" vertical="center" wrapText="1"/>
    </xf>
    <xf numFmtId="0" fontId="5" fillId="13" borderId="131" xfId="4" applyFont="1" applyFill="1" applyBorder="1" applyAlignment="1">
      <alignment horizontal="center" vertical="center" wrapText="1"/>
    </xf>
    <xf numFmtId="49" fontId="5" fillId="13" borderId="129" xfId="0" applyNumberFormat="1" applyFont="1" applyFill="1" applyBorder="1" applyAlignment="1" applyProtection="1">
      <alignment vertical="center"/>
      <protection locked="0"/>
    </xf>
    <xf numFmtId="0" fontId="5" fillId="10" borderId="129" xfId="3" applyFont="1" applyFill="1" applyBorder="1" applyAlignment="1">
      <alignment horizontal="center" vertical="center" wrapText="1"/>
    </xf>
    <xf numFmtId="183" fontId="5" fillId="10" borderId="90" xfId="0" applyNumberFormat="1" applyFont="1" applyFill="1" applyBorder="1" applyAlignment="1">
      <alignment horizontal="center" vertical="center" wrapText="1"/>
    </xf>
    <xf numFmtId="49" fontId="5" fillId="10" borderId="100" xfId="0" applyNumberFormat="1" applyFont="1" applyFill="1" applyBorder="1" applyAlignment="1" applyProtection="1">
      <alignment horizontal="center" vertical="center" wrapText="1"/>
    </xf>
    <xf numFmtId="49" fontId="27" fillId="10" borderId="20" xfId="0" applyNumberFormat="1" applyFont="1" applyFill="1" applyBorder="1" applyAlignment="1" applyProtection="1">
      <alignment horizontal="center" vertical="center" wrapText="1"/>
    </xf>
    <xf numFmtId="49" fontId="28" fillId="10" borderId="101" xfId="0" applyNumberFormat="1" applyFont="1" applyFill="1" applyBorder="1" applyAlignment="1" applyProtection="1">
      <alignment horizontal="center" vertical="center" wrapText="1"/>
    </xf>
    <xf numFmtId="49" fontId="28" fillId="10" borderId="100" xfId="0" applyNumberFormat="1" applyFont="1" applyFill="1" applyBorder="1" applyAlignment="1" applyProtection="1">
      <alignment horizontal="center" vertical="center" wrapText="1"/>
    </xf>
    <xf numFmtId="49" fontId="28" fillId="10" borderId="20" xfId="0" applyNumberFormat="1" applyFont="1" applyFill="1" applyBorder="1" applyAlignment="1" applyProtection="1">
      <alignment horizontal="center" vertical="center" wrapText="1"/>
    </xf>
    <xf numFmtId="49" fontId="5" fillId="10" borderId="20" xfId="0" applyNumberFormat="1" applyFont="1" applyFill="1" applyBorder="1" applyAlignment="1" applyProtection="1">
      <alignment horizontal="center" vertical="center" wrapText="1"/>
    </xf>
    <xf numFmtId="0" fontId="5" fillId="10" borderId="101" xfId="0" applyFont="1" applyFill="1" applyBorder="1" applyAlignment="1" applyProtection="1">
      <alignment horizontal="center" vertical="center"/>
      <protection locked="0"/>
    </xf>
    <xf numFmtId="49" fontId="5" fillId="10" borderId="100" xfId="0" applyNumberFormat="1" applyFont="1" applyFill="1" applyBorder="1" applyAlignment="1" applyProtection="1">
      <alignment horizontal="center" vertical="center"/>
    </xf>
    <xf numFmtId="49" fontId="5" fillId="10" borderId="20" xfId="0" applyNumberFormat="1" applyFont="1" applyFill="1" applyBorder="1" applyAlignment="1" applyProtection="1">
      <alignment horizontal="center" vertical="center"/>
    </xf>
    <xf numFmtId="0" fontId="5" fillId="10" borderId="101" xfId="0" applyFont="1" applyFill="1" applyBorder="1" applyAlignment="1" applyProtection="1">
      <alignment horizontal="center" vertical="center" wrapText="1"/>
      <protection locked="0"/>
    </xf>
    <xf numFmtId="0" fontId="5" fillId="12" borderId="195" xfId="0" applyFont="1" applyFill="1" applyBorder="1" applyAlignment="1" applyProtection="1">
      <alignment horizontal="center" vertical="center"/>
      <protection locked="0"/>
    </xf>
    <xf numFmtId="0" fontId="5" fillId="12" borderId="196" xfId="0" applyFont="1" applyFill="1" applyBorder="1" applyAlignment="1" applyProtection="1">
      <alignment horizontal="center" vertical="center"/>
      <protection locked="0"/>
    </xf>
    <xf numFmtId="49" fontId="5" fillId="6" borderId="152" xfId="0" applyNumberFormat="1" applyFont="1" applyFill="1" applyBorder="1" applyAlignment="1" applyProtection="1">
      <alignment horizontal="center" vertical="center" wrapText="1"/>
    </xf>
    <xf numFmtId="49" fontId="5" fillId="6" borderId="6" xfId="0" applyNumberFormat="1" applyFont="1" applyFill="1" applyBorder="1" applyAlignment="1" applyProtection="1">
      <alignment horizontal="center" vertical="center" wrapText="1"/>
    </xf>
    <xf numFmtId="49" fontId="5" fillId="6" borderId="20" xfId="0" applyNumberFormat="1" applyFont="1" applyFill="1" applyBorder="1" applyAlignment="1" applyProtection="1">
      <alignment horizontal="center" vertical="center" wrapText="1"/>
    </xf>
    <xf numFmtId="49" fontId="5" fillId="6" borderId="3" xfId="0" applyNumberFormat="1" applyFont="1" applyFill="1" applyBorder="1" applyAlignment="1" applyProtection="1">
      <alignment horizontal="center" vertical="center" wrapText="1"/>
    </xf>
    <xf numFmtId="49" fontId="5" fillId="6" borderId="101" xfId="0" applyNumberFormat="1" applyFont="1" applyFill="1" applyBorder="1" applyAlignment="1" applyProtection="1">
      <alignment horizontal="center" vertical="center" wrapText="1"/>
    </xf>
    <xf numFmtId="49" fontId="5" fillId="6" borderId="115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7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0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49" fontId="5" fillId="9" borderId="100" xfId="0" applyNumberFormat="1" applyFont="1" applyFill="1" applyBorder="1" applyAlignment="1" applyProtection="1">
      <alignment horizontal="center" vertical="center" wrapText="1"/>
    </xf>
    <xf numFmtId="49" fontId="5" fillId="9" borderId="20" xfId="0" applyNumberFormat="1" applyFont="1" applyFill="1" applyBorder="1" applyAlignment="1" applyProtection="1">
      <alignment horizontal="center" vertical="center" wrapText="1"/>
    </xf>
    <xf numFmtId="49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101" xfId="0" applyNumberFormat="1" applyFont="1" applyFill="1" applyBorder="1" applyAlignment="1" applyProtection="1">
      <alignment horizontal="center" vertical="center" wrapText="1"/>
    </xf>
    <xf numFmtId="0" fontId="11" fillId="0" borderId="156" xfId="2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wrapText="1"/>
    </xf>
    <xf numFmtId="180" fontId="11" fillId="3" borderId="27" xfId="1" applyNumberFormat="1" applyFont="1" applyFill="1" applyBorder="1" applyAlignment="1" applyProtection="1">
      <alignment vertical="center" shrinkToFit="1"/>
      <protection locked="0"/>
    </xf>
    <xf numFmtId="0" fontId="30" fillId="5" borderId="2" xfId="0" applyFont="1" applyFill="1" applyBorder="1" applyAlignment="1">
      <alignment horizontal="center" vertical="center" wrapText="1"/>
    </xf>
    <xf numFmtId="0" fontId="32" fillId="0" borderId="0" xfId="0" applyFont="1" applyProtection="1">
      <alignment vertical="center"/>
      <protection locked="0"/>
    </xf>
    <xf numFmtId="0" fontId="9" fillId="5" borderId="116" xfId="3" applyFont="1" applyFill="1" applyBorder="1" applyAlignment="1">
      <alignment horizontal="center" vertical="center" shrinkToFit="1"/>
    </xf>
    <xf numFmtId="184" fontId="5" fillId="0" borderId="108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3" fillId="4" borderId="1" xfId="2" applyFont="1" applyFill="1" applyBorder="1" applyAlignment="1">
      <alignment horizontal="center" vertical="center" wrapText="1"/>
    </xf>
    <xf numFmtId="183" fontId="11" fillId="3" borderId="28" xfId="0" applyNumberFormat="1" applyFont="1" applyFill="1" applyBorder="1" applyAlignment="1" applyProtection="1">
      <alignment vertical="center"/>
      <protection locked="0"/>
    </xf>
    <xf numFmtId="0" fontId="11" fillId="15" borderId="27" xfId="0" applyFont="1" applyFill="1" applyBorder="1" applyAlignment="1" applyProtection="1">
      <alignment horizontal="right" vertical="center"/>
      <protection locked="0"/>
    </xf>
    <xf numFmtId="0" fontId="11" fillId="15" borderId="28" xfId="0" applyFont="1" applyFill="1" applyBorder="1" applyAlignment="1" applyProtection="1">
      <alignment horizontal="right" vertical="center"/>
      <protection locked="0"/>
    </xf>
    <xf numFmtId="0" fontId="11" fillId="0" borderId="7" xfId="2" applyFont="1" applyFill="1" applyBorder="1" applyAlignment="1" applyProtection="1">
      <alignment vertical="center" wrapText="1"/>
      <protection locked="0"/>
    </xf>
    <xf numFmtId="0" fontId="11" fillId="0" borderId="3" xfId="2" applyFont="1" applyFill="1" applyBorder="1" applyAlignment="1" applyProtection="1">
      <alignment vertical="top" wrapText="1"/>
      <protection locked="0"/>
    </xf>
    <xf numFmtId="0" fontId="11" fillId="0" borderId="28" xfId="2" applyFont="1" applyFill="1" applyBorder="1" applyAlignment="1" applyProtection="1">
      <alignment vertical="top"/>
      <protection locked="0"/>
    </xf>
    <xf numFmtId="0" fontId="11" fillId="0" borderId="6" xfId="2" applyFont="1" applyFill="1" applyBorder="1" applyAlignment="1" applyProtection="1">
      <alignment vertical="top"/>
      <protection locked="0"/>
    </xf>
    <xf numFmtId="0" fontId="32" fillId="0" borderId="0" xfId="7" applyFont="1" applyAlignment="1">
      <alignment horizontal="left" vertical="center"/>
    </xf>
    <xf numFmtId="0" fontId="34" fillId="0" borderId="0" xfId="7" applyFont="1" applyAlignment="1">
      <alignment horizontal="left" vertical="center"/>
    </xf>
    <xf numFmtId="0" fontId="34" fillId="0" borderId="0" xfId="7" applyFont="1" applyAlignment="1">
      <alignment horizontal="center" vertical="center"/>
    </xf>
    <xf numFmtId="0" fontId="34" fillId="0" borderId="0" xfId="8" applyFont="1" applyAlignment="1">
      <alignment horizontal="left" vertical="center"/>
    </xf>
    <xf numFmtId="0" fontId="34" fillId="16" borderId="157" xfId="7" applyFont="1" applyFill="1" applyBorder="1" applyAlignment="1">
      <alignment horizontal="left" vertical="center"/>
    </xf>
    <xf numFmtId="0" fontId="34" fillId="16" borderId="99" xfId="7" applyFont="1" applyFill="1" applyBorder="1" applyAlignment="1">
      <alignment horizontal="left" vertical="center"/>
    </xf>
    <xf numFmtId="0" fontId="34" fillId="4" borderId="185" xfId="7" applyFont="1" applyFill="1" applyBorder="1" applyAlignment="1">
      <alignment horizontal="left" vertical="center"/>
    </xf>
    <xf numFmtId="0" fontId="34" fillId="4" borderId="89" xfId="7" applyFont="1" applyFill="1" applyBorder="1" applyAlignment="1">
      <alignment horizontal="left" vertical="center"/>
    </xf>
    <xf numFmtId="0" fontId="34" fillId="4" borderId="89" xfId="7" applyFont="1" applyFill="1" applyBorder="1" applyAlignment="1">
      <alignment horizontal="left" vertical="center" wrapText="1"/>
    </xf>
    <xf numFmtId="0" fontId="34" fillId="4" borderId="89" xfId="7" applyFont="1" applyFill="1" applyBorder="1" applyAlignment="1">
      <alignment horizontal="center" vertical="center"/>
    </xf>
    <xf numFmtId="0" fontId="34" fillId="4" borderId="38" xfId="7" applyFont="1" applyFill="1" applyBorder="1" applyAlignment="1">
      <alignment horizontal="left" vertical="center"/>
    </xf>
    <xf numFmtId="0" fontId="34" fillId="4" borderId="10" xfId="7" applyFont="1" applyFill="1" applyBorder="1" applyAlignment="1">
      <alignment horizontal="left" vertical="center"/>
    </xf>
    <xf numFmtId="0" fontId="34" fillId="4" borderId="119" xfId="7" applyFont="1" applyFill="1" applyBorder="1" applyAlignment="1">
      <alignment horizontal="left" vertical="center"/>
    </xf>
    <xf numFmtId="0" fontId="34" fillId="4" borderId="112" xfId="7" applyFont="1" applyFill="1" applyBorder="1" applyAlignment="1">
      <alignment horizontal="left" vertical="center"/>
    </xf>
    <xf numFmtId="0" fontId="34" fillId="4" borderId="61" xfId="7" applyFont="1" applyFill="1" applyBorder="1" applyAlignment="1">
      <alignment horizontal="left" vertical="center"/>
    </xf>
    <xf numFmtId="0" fontId="34" fillId="5" borderId="3" xfId="7" applyFont="1" applyFill="1" applyBorder="1" applyAlignment="1">
      <alignment horizontal="left" vertical="center"/>
    </xf>
    <xf numFmtId="0" fontId="34" fillId="5" borderId="28" xfId="7" applyFont="1" applyFill="1" applyBorder="1" applyAlignment="1">
      <alignment horizontal="left" vertical="center" wrapText="1"/>
    </xf>
    <xf numFmtId="0" fontId="34" fillId="5" borderId="83" xfId="7" applyFont="1" applyFill="1" applyBorder="1" applyAlignment="1">
      <alignment horizontal="left" vertical="center" wrapText="1"/>
    </xf>
    <xf numFmtId="0" fontId="34" fillId="5" borderId="21" xfId="7" applyFont="1" applyFill="1" applyBorder="1" applyAlignment="1">
      <alignment horizontal="left" vertical="center"/>
    </xf>
    <xf numFmtId="0" fontId="34" fillId="5" borderId="3" xfId="7" applyFont="1" applyFill="1" applyBorder="1" applyAlignment="1">
      <alignment horizontal="left" vertical="center" wrapText="1"/>
    </xf>
    <xf numFmtId="0" fontId="34" fillId="5" borderId="3" xfId="7" applyFont="1" applyFill="1" applyBorder="1" applyAlignment="1">
      <alignment vertical="center" wrapText="1"/>
    </xf>
    <xf numFmtId="0" fontId="34" fillId="4" borderId="184" xfId="7" applyFont="1" applyFill="1" applyBorder="1" applyAlignment="1">
      <alignment horizontal="left" vertical="center"/>
    </xf>
    <xf numFmtId="0" fontId="34" fillId="5" borderId="21" xfId="7" applyFont="1" applyFill="1" applyBorder="1" applyAlignment="1">
      <alignment horizontal="left" vertical="center" wrapText="1"/>
    </xf>
    <xf numFmtId="0" fontId="34" fillId="5" borderId="28" xfId="7" applyFont="1" applyFill="1" applyBorder="1" applyAlignment="1">
      <alignment horizontal="left" vertical="center"/>
    </xf>
    <xf numFmtId="0" fontId="34" fillId="4" borderId="106" xfId="7" applyFont="1" applyFill="1" applyBorder="1" applyAlignment="1">
      <alignment horizontal="left" vertical="center"/>
    </xf>
    <xf numFmtId="0" fontId="34" fillId="5" borderId="83" xfId="7" applyFont="1" applyFill="1" applyBorder="1" applyAlignment="1">
      <alignment horizontal="left" vertical="center"/>
    </xf>
    <xf numFmtId="0" fontId="34" fillId="16" borderId="99" xfId="7" applyFont="1" applyFill="1" applyBorder="1" applyAlignment="1">
      <alignment horizontal="left" vertical="center" wrapText="1"/>
    </xf>
    <xf numFmtId="0" fontId="39" fillId="16" borderId="204" xfId="7" applyFont="1" applyFill="1" applyBorder="1" applyAlignment="1">
      <alignment horizontal="center" vertical="center" wrapText="1"/>
    </xf>
    <xf numFmtId="0" fontId="34" fillId="17" borderId="130" xfId="7" applyFont="1" applyFill="1" applyBorder="1" applyAlignment="1">
      <alignment horizontal="center" vertical="center" wrapText="1"/>
    </xf>
    <xf numFmtId="0" fontId="34" fillId="17" borderId="144" xfId="7" applyFont="1" applyFill="1" applyBorder="1" applyAlignment="1">
      <alignment horizontal="center" vertical="center" wrapText="1"/>
    </xf>
    <xf numFmtId="0" fontId="34" fillId="17" borderId="119" xfId="7" applyFont="1" applyFill="1" applyBorder="1" applyAlignment="1">
      <alignment horizontal="center" vertical="center" wrapText="1"/>
    </xf>
    <xf numFmtId="0" fontId="34" fillId="17" borderId="74" xfId="7" applyFont="1" applyFill="1" applyBorder="1" applyAlignment="1">
      <alignment horizontal="center" vertical="center" wrapText="1"/>
    </xf>
    <xf numFmtId="0" fontId="34" fillId="17" borderId="92" xfId="7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7" fillId="5" borderId="120" xfId="7" applyFont="1" applyFill="1" applyBorder="1" applyAlignment="1">
      <alignment horizontal="left" vertical="center"/>
    </xf>
    <xf numFmtId="0" fontId="27" fillId="5" borderId="84" xfId="7" applyFont="1" applyFill="1" applyBorder="1" applyAlignment="1">
      <alignment horizontal="left" vertical="center"/>
    </xf>
    <xf numFmtId="0" fontId="27" fillId="5" borderId="3" xfId="7" applyFont="1" applyFill="1" applyBorder="1" applyAlignment="1">
      <alignment horizontal="left" vertical="center"/>
    </xf>
    <xf numFmtId="0" fontId="27" fillId="5" borderId="21" xfId="7" applyFont="1" applyFill="1" applyBorder="1" applyAlignment="1">
      <alignment horizontal="left" vertical="center"/>
    </xf>
    <xf numFmtId="0" fontId="27" fillId="5" borderId="21" xfId="7" applyFont="1" applyFill="1" applyBorder="1" applyAlignment="1">
      <alignment vertical="center" wrapText="1"/>
    </xf>
    <xf numFmtId="0" fontId="27" fillId="5" borderId="28" xfId="7" applyFont="1" applyFill="1" applyBorder="1" applyAlignment="1">
      <alignment horizontal="left" vertical="center" wrapText="1"/>
    </xf>
    <xf numFmtId="0" fontId="27" fillId="0" borderId="0" xfId="7" applyFont="1" applyAlignment="1">
      <alignment horizontal="left" vertical="center" indent="1"/>
    </xf>
    <xf numFmtId="0" fontId="41" fillId="17" borderId="185" xfId="7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4" fillId="18" borderId="185" xfId="7" applyFont="1" applyFill="1" applyBorder="1" applyAlignment="1">
      <alignment horizontal="left" vertical="center"/>
    </xf>
    <xf numFmtId="0" fontId="34" fillId="18" borderId="82" xfId="7" applyFont="1" applyFill="1" applyBorder="1" applyAlignment="1">
      <alignment horizontal="left" vertical="center"/>
    </xf>
    <xf numFmtId="0" fontId="41" fillId="18" borderId="82" xfId="7" applyFont="1" applyFill="1" applyBorder="1" applyAlignment="1">
      <alignment horizontal="right" vertical="center" wrapText="1"/>
    </xf>
    <xf numFmtId="0" fontId="34" fillId="0" borderId="0" xfId="7" applyFont="1" applyBorder="1" applyAlignment="1">
      <alignment horizontal="left" vertical="center"/>
    </xf>
    <xf numFmtId="0" fontId="11" fillId="12" borderId="2" xfId="4" applyFont="1" applyFill="1" applyBorder="1" applyAlignment="1" applyProtection="1">
      <alignment horizontal="right" vertical="center" wrapText="1"/>
    </xf>
    <xf numFmtId="0" fontId="11" fillId="12" borderId="107" xfId="4" applyFont="1" applyFill="1" applyBorder="1" applyAlignment="1" applyProtection="1">
      <alignment horizontal="right" vertical="center"/>
    </xf>
    <xf numFmtId="0" fontId="11" fillId="12" borderId="2" xfId="4" applyFont="1" applyFill="1" applyBorder="1" applyAlignment="1" applyProtection="1">
      <alignment horizontal="right" vertical="center"/>
    </xf>
    <xf numFmtId="0" fontId="11" fillId="0" borderId="157" xfId="0" applyFont="1" applyBorder="1" applyAlignment="1" applyProtection="1">
      <alignment horizontal="center" vertical="center"/>
      <protection locked="0"/>
    </xf>
    <xf numFmtId="0" fontId="11" fillId="0" borderId="204" xfId="0" applyFont="1" applyBorder="1" applyAlignment="1" applyProtection="1">
      <alignment vertical="center"/>
      <protection locked="0"/>
    </xf>
    <xf numFmtId="0" fontId="11" fillId="0" borderId="204" xfId="0" applyFont="1" applyBorder="1" applyAlignment="1" applyProtection="1">
      <alignment horizontal="center" vertical="center"/>
      <protection locked="0"/>
    </xf>
    <xf numFmtId="0" fontId="14" fillId="0" borderId="204" xfId="0" applyFont="1" applyBorder="1" applyAlignment="1" applyProtection="1">
      <alignment horizontal="center" vertical="center"/>
      <protection locked="0"/>
    </xf>
    <xf numFmtId="0" fontId="14" fillId="0" borderId="204" xfId="0" applyFont="1" applyBorder="1" applyAlignment="1" applyProtection="1">
      <alignment vertical="center"/>
      <protection locked="0"/>
    </xf>
    <xf numFmtId="0" fontId="14" fillId="0" borderId="157" xfId="0" applyFont="1" applyBorder="1" applyAlignment="1" applyProtection="1">
      <alignment horizontal="center" vertical="center"/>
      <protection locked="0"/>
    </xf>
    <xf numFmtId="0" fontId="43" fillId="0" borderId="5" xfId="2" applyFont="1" applyBorder="1" applyAlignment="1" applyProtection="1">
      <alignment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/>
      <protection locked="0"/>
    </xf>
    <xf numFmtId="186" fontId="11" fillId="3" borderId="28" xfId="0" applyNumberFormat="1" applyFont="1" applyFill="1" applyBorder="1" applyAlignment="1" applyProtection="1">
      <alignment vertical="center" shrinkToFit="1"/>
      <protection locked="0"/>
    </xf>
    <xf numFmtId="0" fontId="27" fillId="0" borderId="204" xfId="0" applyFont="1" applyBorder="1" applyAlignment="1" applyProtection="1">
      <alignment horizontal="center" vertical="center"/>
      <protection locked="0"/>
    </xf>
    <xf numFmtId="0" fontId="28" fillId="0" borderId="204" xfId="0" applyFont="1" applyBorder="1" applyAlignment="1" applyProtection="1">
      <alignment horizontal="center" vertical="center"/>
      <protection locked="0"/>
    </xf>
    <xf numFmtId="49" fontId="11" fillId="10" borderId="29" xfId="0" applyNumberFormat="1" applyFont="1" applyFill="1" applyBorder="1" applyAlignment="1" applyProtection="1">
      <alignment horizontal="center" vertical="center" textRotation="255" wrapText="1"/>
    </xf>
    <xf numFmtId="0" fontId="11" fillId="6" borderId="81" xfId="0" applyFont="1" applyFill="1" applyBorder="1" applyAlignment="1" applyProtection="1">
      <alignment horizontal="center" vertical="center" wrapText="1"/>
    </xf>
    <xf numFmtId="0" fontId="11" fillId="6" borderId="29" xfId="0" applyFont="1" applyFill="1" applyBorder="1" applyAlignment="1" applyProtection="1">
      <alignment horizontal="center" vertical="center" wrapText="1"/>
    </xf>
    <xf numFmtId="0" fontId="11" fillId="6" borderId="80" xfId="0" applyFont="1" applyFill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/>
    </xf>
    <xf numFmtId="0" fontId="11" fillId="6" borderId="31" xfId="0" applyFont="1" applyFill="1" applyBorder="1" applyProtection="1">
      <alignment vertical="center"/>
    </xf>
    <xf numFmtId="0" fontId="11" fillId="6" borderId="31" xfId="0" applyFont="1" applyFill="1" applyBorder="1" applyAlignment="1" applyProtection="1">
      <alignment horizontal="center" vertical="center"/>
    </xf>
    <xf numFmtId="0" fontId="11" fillId="9" borderId="87" xfId="0" applyFont="1" applyFill="1" applyBorder="1" applyAlignment="1" applyProtection="1">
      <alignment horizontal="center" vertical="top"/>
    </xf>
    <xf numFmtId="0" fontId="11" fillId="9" borderId="88" xfId="0" applyFont="1" applyFill="1" applyBorder="1" applyAlignment="1" applyProtection="1">
      <alignment vertical="top"/>
    </xf>
    <xf numFmtId="0" fontId="11" fillId="6" borderId="32" xfId="0" applyFont="1" applyFill="1" applyBorder="1" applyProtection="1">
      <alignment vertical="center"/>
    </xf>
    <xf numFmtId="0" fontId="11" fillId="9" borderId="57" xfId="0" applyFont="1" applyFill="1" applyBorder="1" applyAlignment="1" applyProtection="1">
      <alignment horizontal="center" vertical="top"/>
    </xf>
    <xf numFmtId="0" fontId="15" fillId="0" borderId="204" xfId="0" applyFont="1" applyBorder="1" applyAlignment="1" applyProtection="1">
      <alignment horizontal="center" vertical="center"/>
    </xf>
    <xf numFmtId="0" fontId="14" fillId="0" borderId="157" xfId="0" applyFont="1" applyBorder="1" applyAlignment="1" applyProtection="1">
      <alignment horizontal="center" vertical="center"/>
    </xf>
    <xf numFmtId="0" fontId="14" fillId="0" borderId="204" xfId="0" applyFont="1" applyBorder="1" applyAlignment="1" applyProtection="1">
      <alignment horizontal="center" vertical="center"/>
    </xf>
    <xf numFmtId="0" fontId="14" fillId="0" borderId="204" xfId="0" applyFont="1" applyBorder="1" applyAlignment="1" applyProtection="1">
      <alignment vertical="center"/>
    </xf>
    <xf numFmtId="0" fontId="31" fillId="16" borderId="186" xfId="7" applyFont="1" applyFill="1" applyBorder="1" applyAlignment="1" applyProtection="1">
      <alignment horizontal="center" vertical="center" wrapText="1"/>
      <protection locked="0"/>
    </xf>
    <xf numFmtId="0" fontId="31" fillId="16" borderId="123" xfId="7" applyFont="1" applyFill="1" applyBorder="1" applyAlignment="1" applyProtection="1">
      <alignment horizontal="center" vertical="center" wrapText="1"/>
      <protection locked="0"/>
    </xf>
    <xf numFmtId="0" fontId="41" fillId="18" borderId="114" xfId="7" applyFont="1" applyFill="1" applyBorder="1" applyAlignment="1" applyProtection="1">
      <alignment horizontal="center" vertical="center" wrapText="1"/>
      <protection locked="0"/>
    </xf>
    <xf numFmtId="0" fontId="41" fillId="18" borderId="12" xfId="7" applyFont="1" applyFill="1" applyBorder="1" applyAlignment="1" applyProtection="1">
      <alignment horizontal="center" vertical="center" wrapText="1"/>
      <protection locked="0"/>
    </xf>
    <xf numFmtId="0" fontId="34" fillId="0" borderId="113" xfId="7" applyFont="1" applyBorder="1" applyAlignment="1" applyProtection="1">
      <alignment horizontal="left" vertical="center" wrapText="1"/>
      <protection locked="0"/>
    </xf>
    <xf numFmtId="0" fontId="34" fillId="0" borderId="96" xfId="7" applyFont="1" applyBorder="1" applyAlignment="1" applyProtection="1">
      <alignment horizontal="left" vertical="center" wrapText="1"/>
      <protection locked="0"/>
    </xf>
    <xf numFmtId="0" fontId="34" fillId="0" borderId="100" xfId="7" applyFont="1" applyBorder="1" applyAlignment="1" applyProtection="1">
      <alignment horizontal="left" vertical="center" wrapText="1"/>
      <protection locked="0"/>
    </xf>
    <xf numFmtId="0" fontId="34" fillId="0" borderId="20" xfId="7" applyFont="1" applyBorder="1" applyAlignment="1" applyProtection="1">
      <alignment horizontal="left" vertical="center" wrapText="1"/>
      <protection locked="0"/>
    </xf>
    <xf numFmtId="0" fontId="34" fillId="0" borderId="106" xfId="7" applyFont="1" applyBorder="1" applyAlignment="1" applyProtection="1">
      <alignment horizontal="left" vertical="center" wrapText="1"/>
      <protection locked="0"/>
    </xf>
    <xf numFmtId="0" fontId="34" fillId="0" borderId="107" xfId="7" applyFont="1" applyBorder="1" applyAlignment="1" applyProtection="1">
      <alignment horizontal="left" vertical="center" wrapText="1"/>
      <protection locked="0"/>
    </xf>
    <xf numFmtId="0" fontId="34" fillId="4" borderId="89" xfId="7" applyFont="1" applyFill="1" applyBorder="1" applyAlignment="1" applyProtection="1">
      <alignment horizontal="left" vertical="center" wrapText="1"/>
      <protection locked="0"/>
    </xf>
    <xf numFmtId="0" fontId="34" fillId="0" borderId="115" xfId="7" applyFont="1" applyBorder="1" applyAlignment="1" applyProtection="1">
      <alignment horizontal="left" vertical="center" wrapText="1"/>
      <protection locked="0"/>
    </xf>
    <xf numFmtId="0" fontId="34" fillId="0" borderId="2" xfId="7" applyFont="1" applyBorder="1" applyAlignment="1" applyProtection="1">
      <alignment horizontal="left" vertical="center" wrapText="1"/>
      <protection locked="0"/>
    </xf>
    <xf numFmtId="0" fontId="34" fillId="0" borderId="122" xfId="7" applyFont="1" applyBorder="1" applyAlignment="1" applyProtection="1">
      <alignment horizontal="left" vertical="center" wrapText="1"/>
      <protection locked="0"/>
    </xf>
    <xf numFmtId="0" fontId="34" fillId="0" borderId="26" xfId="7" applyFont="1" applyBorder="1" applyAlignment="1" applyProtection="1">
      <alignment horizontal="left" vertical="center" wrapText="1"/>
      <protection locked="0"/>
    </xf>
    <xf numFmtId="0" fontId="11" fillId="0" borderId="60" xfId="0" applyFont="1" applyBorder="1" applyAlignment="1" applyProtection="1">
      <alignment horizontal="center" vertical="center"/>
    </xf>
    <xf numFmtId="49" fontId="11" fillId="0" borderId="60" xfId="0" applyNumberFormat="1" applyFont="1" applyBorder="1" applyAlignment="1" applyProtection="1">
      <alignment horizontal="center" vertical="center"/>
    </xf>
    <xf numFmtId="0" fontId="11" fillId="0" borderId="60" xfId="0" applyFont="1" applyBorder="1" applyProtection="1">
      <alignment vertical="center"/>
    </xf>
    <xf numFmtId="49" fontId="11" fillId="0" borderId="60" xfId="0" applyNumberFormat="1" applyFont="1" applyBorder="1" applyAlignment="1" applyProtection="1">
      <alignment horizontal="center" vertical="center" shrinkToFit="1"/>
    </xf>
    <xf numFmtId="0" fontId="11" fillId="0" borderId="0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5" fillId="0" borderId="0" xfId="0" applyFont="1" applyAlignment="1" applyProtection="1">
      <alignment vertical="top"/>
    </xf>
    <xf numFmtId="0" fontId="10" fillId="0" borderId="0" xfId="4" applyFont="1" applyAlignment="1" applyProtection="1">
      <alignment vertical="center"/>
    </xf>
    <xf numFmtId="0" fontId="11" fillId="0" borderId="0" xfId="4" applyFont="1" applyProtection="1"/>
    <xf numFmtId="0" fontId="13" fillId="0" borderId="0" xfId="4" applyFont="1" applyProtection="1"/>
    <xf numFmtId="0" fontId="16" fillId="0" borderId="0" xfId="4" applyFont="1" applyAlignment="1" applyProtection="1">
      <alignment vertical="center"/>
    </xf>
    <xf numFmtId="0" fontId="13" fillId="0" borderId="3" xfId="4" applyFont="1" applyFill="1" applyBorder="1" applyAlignment="1" applyProtection="1">
      <alignment horizontal="right" vertical="center"/>
    </xf>
    <xf numFmtId="0" fontId="13" fillId="0" borderId="6" xfId="4" applyFont="1" applyBorder="1" applyAlignment="1" applyProtection="1">
      <alignment horizontal="center" vertical="center"/>
    </xf>
    <xf numFmtId="0" fontId="13" fillId="0" borderId="0" xfId="4" applyFont="1" applyBorder="1" applyAlignment="1" applyProtection="1">
      <alignment horizontal="center" vertical="center"/>
    </xf>
    <xf numFmtId="0" fontId="13" fillId="0" borderId="0" xfId="4" applyFont="1" applyAlignment="1" applyProtection="1">
      <alignment horizontal="right" vertical="center"/>
    </xf>
    <xf numFmtId="0" fontId="13" fillId="14" borderId="20" xfId="4" applyFont="1" applyFill="1" applyBorder="1" applyAlignment="1" applyProtection="1">
      <alignment horizontal="center" vertical="center"/>
    </xf>
    <xf numFmtId="182" fontId="13" fillId="0" borderId="28" xfId="4" applyNumberFormat="1" applyFont="1" applyFill="1" applyBorder="1" applyAlignment="1" applyProtection="1">
      <alignment vertical="center"/>
    </xf>
    <xf numFmtId="178" fontId="13" fillId="0" borderId="6" xfId="4" applyNumberFormat="1" applyFont="1" applyFill="1" applyBorder="1" applyAlignment="1" applyProtection="1">
      <alignment vertical="center"/>
    </xf>
    <xf numFmtId="178" fontId="13" fillId="0" borderId="28" xfId="4" applyNumberFormat="1" applyFont="1" applyFill="1" applyBorder="1" applyAlignment="1" applyProtection="1">
      <alignment vertical="center"/>
    </xf>
    <xf numFmtId="177" fontId="11" fillId="5" borderId="84" xfId="0" applyNumberFormat="1" applyFont="1" applyFill="1" applyBorder="1" applyAlignment="1" applyProtection="1">
      <alignment horizontal="center" vertical="center" wrapText="1"/>
    </xf>
    <xf numFmtId="177" fontId="11" fillId="5" borderId="82" xfId="0" applyNumberFormat="1" applyFont="1" applyFill="1" applyBorder="1" applyAlignment="1" applyProtection="1">
      <alignment horizontal="center" vertical="center" wrapText="1"/>
    </xf>
    <xf numFmtId="177" fontId="11" fillId="5" borderId="3" xfId="0" applyNumberFormat="1" applyFont="1" applyFill="1" applyBorder="1" applyAlignment="1" applyProtection="1">
      <alignment horizontal="center" vertical="center" wrapText="1"/>
    </xf>
    <xf numFmtId="177" fontId="11" fillId="5" borderId="28" xfId="0" applyNumberFormat="1" applyFont="1" applyFill="1" applyBorder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/>
    </xf>
    <xf numFmtId="0" fontId="11" fillId="5" borderId="26" xfId="0" applyFont="1" applyFill="1" applyBorder="1" applyAlignment="1" applyProtection="1">
      <alignment horizontal="center" vertical="center"/>
    </xf>
    <xf numFmtId="177" fontId="11" fillId="5" borderId="85" xfId="0" applyNumberFormat="1" applyFont="1" applyFill="1" applyBorder="1" applyAlignment="1" applyProtection="1">
      <alignment horizontal="center" vertical="center" wrapText="1"/>
    </xf>
    <xf numFmtId="177" fontId="11" fillId="5" borderId="83" xfId="0" applyNumberFormat="1" applyFont="1" applyFill="1" applyBorder="1" applyAlignment="1" applyProtection="1">
      <alignment horizontal="center" vertical="center" wrapText="1"/>
    </xf>
    <xf numFmtId="181" fontId="11" fillId="5" borderId="3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Border="1" applyAlignment="1" applyProtection="1">
      <alignment vertical="center"/>
    </xf>
    <xf numFmtId="0" fontId="11" fillId="0" borderId="7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vertical="top"/>
      <protection locked="0"/>
    </xf>
    <xf numFmtId="0" fontId="11" fillId="0" borderId="23" xfId="0" applyFont="1" applyBorder="1" applyProtection="1">
      <alignment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Protection="1">
      <alignment vertical="center"/>
      <protection locked="0"/>
    </xf>
    <xf numFmtId="49" fontId="5" fillId="0" borderId="106" xfId="0" applyNumberFormat="1" applyFont="1" applyFill="1" applyBorder="1" applyAlignment="1">
      <alignment horizontal="center" vertical="center" shrinkToFit="1"/>
    </xf>
    <xf numFmtId="0" fontId="34" fillId="0" borderId="8" xfId="4" applyFont="1" applyBorder="1" applyAlignment="1" applyProtection="1">
      <alignment horizontal="center" vertical="center" wrapText="1"/>
      <protection locked="0"/>
    </xf>
    <xf numFmtId="0" fontId="28" fillId="0" borderId="10" xfId="4" applyFont="1" applyBorder="1" applyAlignment="1" applyProtection="1">
      <alignment horizontal="center" vertical="center"/>
      <protection locked="0"/>
    </xf>
    <xf numFmtId="0" fontId="28" fillId="0" borderId="117" xfId="4" applyFont="1" applyBorder="1" applyAlignment="1" applyProtection="1">
      <alignment horizontal="center" vertical="center"/>
      <protection locked="0"/>
    </xf>
    <xf numFmtId="0" fontId="28" fillId="0" borderId="96" xfId="4" applyFont="1" applyFill="1" applyBorder="1" applyAlignment="1" applyProtection="1">
      <alignment horizontal="center" vertical="center"/>
      <protection locked="0"/>
    </xf>
    <xf numFmtId="0" fontId="28" fillId="0" borderId="9" xfId="4" applyFont="1" applyBorder="1" applyAlignment="1" applyProtection="1">
      <alignment vertical="center"/>
      <protection locked="0"/>
    </xf>
    <xf numFmtId="0" fontId="34" fillId="0" borderId="14" xfId="4" applyFont="1" applyBorder="1" applyAlignment="1" applyProtection="1">
      <alignment horizontal="center" vertical="center" wrapText="1"/>
      <protection locked="0"/>
    </xf>
    <xf numFmtId="0" fontId="28" fillId="0" borderId="16" xfId="4" applyFont="1" applyBorder="1" applyAlignment="1" applyProtection="1">
      <alignment horizontal="center" vertical="center"/>
      <protection locked="0"/>
    </xf>
    <xf numFmtId="0" fontId="28" fillId="0" borderId="17" xfId="4" applyFont="1" applyBorder="1" applyAlignment="1" applyProtection="1">
      <alignment horizontal="center" vertical="center"/>
      <protection locked="0"/>
    </xf>
    <xf numFmtId="0" fontId="28" fillId="0" borderId="20" xfId="4" applyFont="1" applyFill="1" applyBorder="1" applyAlignment="1" applyProtection="1">
      <alignment horizontal="center" vertical="center"/>
      <protection locked="0"/>
    </xf>
    <xf numFmtId="0" fontId="28" fillId="0" borderId="15" xfId="4" applyFont="1" applyBorder="1" applyAlignment="1" applyProtection="1">
      <alignment vertical="center"/>
      <protection locked="0"/>
    </xf>
    <xf numFmtId="0" fontId="34" fillId="0" borderId="14" xfId="4" applyFont="1" applyBorder="1" applyAlignment="1" applyProtection="1">
      <alignment horizontal="center" vertical="center"/>
      <protection locked="0"/>
    </xf>
    <xf numFmtId="0" fontId="28" fillId="0" borderId="14" xfId="4" applyFont="1" applyBorder="1" applyAlignment="1" applyProtection="1">
      <alignment horizontal="center" vertical="center"/>
      <protection locked="0"/>
    </xf>
    <xf numFmtId="0" fontId="28" fillId="0" borderId="6" xfId="4" applyFont="1" applyBorder="1" applyAlignment="1" applyProtection="1">
      <alignment horizontal="center" vertical="center"/>
      <protection locked="0"/>
    </xf>
    <xf numFmtId="0" fontId="28" fillId="0" borderId="61" xfId="4" applyFont="1" applyBorder="1" applyAlignment="1" applyProtection="1">
      <alignment horizontal="center" vertical="center"/>
      <protection locked="0"/>
    </xf>
    <xf numFmtId="0" fontId="28" fillId="0" borderId="139" xfId="4" applyFont="1" applyBorder="1" applyAlignment="1" applyProtection="1">
      <alignment horizontal="center" vertical="center"/>
      <protection locked="0"/>
    </xf>
    <xf numFmtId="0" fontId="28" fillId="0" borderId="26" xfId="4" applyFont="1" applyFill="1" applyBorder="1" applyAlignment="1" applyProtection="1">
      <alignment horizontal="center" vertical="center"/>
      <protection locked="0"/>
    </xf>
    <xf numFmtId="0" fontId="28" fillId="0" borderId="3" xfId="4" applyFont="1" applyBorder="1" applyAlignment="1" applyProtection="1">
      <alignment vertical="center"/>
      <protection locked="0"/>
    </xf>
    <xf numFmtId="0" fontId="28" fillId="0" borderId="60" xfId="4" applyFont="1" applyBorder="1" applyAlignment="1" applyProtection="1">
      <alignment vertical="center"/>
      <protection locked="0"/>
    </xf>
    <xf numFmtId="0" fontId="28" fillId="0" borderId="11" xfId="4" applyFont="1" applyBorder="1" applyAlignment="1" applyProtection="1">
      <alignment vertical="center"/>
      <protection locked="0"/>
    </xf>
    <xf numFmtId="0" fontId="28" fillId="0" borderId="18" xfId="4" applyFont="1" applyBorder="1" applyAlignment="1" applyProtection="1">
      <alignment vertical="center"/>
      <protection locked="0"/>
    </xf>
    <xf numFmtId="0" fontId="28" fillId="0" borderId="140" xfId="4" applyFont="1" applyBorder="1" applyAlignment="1" applyProtection="1">
      <alignment vertical="center"/>
      <protection locked="0"/>
    </xf>
    <xf numFmtId="0" fontId="28" fillId="0" borderId="96" xfId="4" applyFont="1" applyBorder="1" applyAlignment="1" applyProtection="1">
      <alignment horizontal="center" vertical="center"/>
      <protection locked="0"/>
    </xf>
    <xf numFmtId="0" fontId="28" fillId="0" borderId="12" xfId="4" applyFont="1" applyBorder="1" applyAlignment="1" applyProtection="1">
      <alignment horizontal="center" vertical="center"/>
      <protection locked="0"/>
    </xf>
    <xf numFmtId="0" fontId="28" fillId="0" borderId="9" xfId="4" applyFont="1" applyBorder="1" applyAlignment="1" applyProtection="1">
      <alignment horizontal="center" vertical="center"/>
      <protection locked="0"/>
    </xf>
    <xf numFmtId="0" fontId="28" fillId="0" borderId="13" xfId="4" applyFont="1" applyBorder="1" applyAlignment="1" applyProtection="1">
      <alignment horizontal="center" vertical="center"/>
      <protection locked="0"/>
    </xf>
    <xf numFmtId="0" fontId="28" fillId="0" borderId="2" xfId="4" applyFont="1" applyBorder="1" applyAlignment="1" applyProtection="1">
      <alignment horizontal="center" vertical="center"/>
      <protection locked="0"/>
    </xf>
    <xf numFmtId="0" fontId="28" fillId="0" borderId="1" xfId="4" applyFont="1" applyBorder="1" applyAlignment="1" applyProtection="1">
      <alignment horizontal="center" vertical="center"/>
      <protection locked="0"/>
    </xf>
    <xf numFmtId="0" fontId="28" fillId="0" borderId="15" xfId="4" applyFont="1" applyBorder="1" applyAlignment="1" applyProtection="1">
      <alignment horizontal="center" vertical="center"/>
      <protection locked="0"/>
    </xf>
    <xf numFmtId="0" fontId="28" fillId="0" borderId="19" xfId="4" applyFont="1" applyBorder="1" applyAlignment="1" applyProtection="1">
      <alignment horizontal="center" vertical="center"/>
      <protection locked="0"/>
    </xf>
    <xf numFmtId="0" fontId="28" fillId="0" borderId="20" xfId="4" applyFont="1" applyBorder="1" applyAlignment="1" applyProtection="1">
      <alignment horizontal="center" vertical="center"/>
      <protection locked="0"/>
    </xf>
    <xf numFmtId="0" fontId="28" fillId="0" borderId="136" xfId="4" applyFont="1" applyBorder="1" applyAlignment="1" applyProtection="1">
      <alignment horizontal="center" vertical="center"/>
      <protection locked="0"/>
    </xf>
    <xf numFmtId="0" fontId="14" fillId="4" borderId="98" xfId="0" applyFont="1" applyFill="1" applyBorder="1" applyAlignment="1" applyProtection="1">
      <alignment horizontal="center" vertical="center" textRotation="255"/>
      <protection hidden="1"/>
    </xf>
    <xf numFmtId="0" fontId="14" fillId="4" borderId="37" xfId="0" applyFont="1" applyFill="1" applyBorder="1" applyAlignment="1" applyProtection="1">
      <alignment horizontal="center" vertical="center" wrapText="1"/>
      <protection hidden="1"/>
    </xf>
    <xf numFmtId="0" fontId="14" fillId="0" borderId="37" xfId="0" applyFont="1" applyFill="1" applyBorder="1" applyAlignment="1" applyProtection="1">
      <alignment horizontal="center" vertical="center" wrapText="1"/>
      <protection hidden="1"/>
    </xf>
    <xf numFmtId="0" fontId="14" fillId="4" borderId="119" xfId="0" applyFont="1" applyFill="1" applyBorder="1" applyAlignment="1" applyProtection="1">
      <alignment horizontal="center" vertical="center" wrapText="1"/>
      <protection hidden="1"/>
    </xf>
    <xf numFmtId="0" fontId="14" fillId="4" borderId="91" xfId="0" applyFont="1" applyFill="1" applyBorder="1" applyAlignment="1" applyProtection="1">
      <alignment horizontal="center" vertical="center" wrapText="1"/>
      <protection hidden="1"/>
    </xf>
    <xf numFmtId="0" fontId="14" fillId="4" borderId="120" xfId="0" applyFont="1" applyFill="1" applyBorder="1" applyAlignment="1" applyProtection="1">
      <alignment horizontal="center" vertical="center" wrapText="1"/>
      <protection hidden="1"/>
    </xf>
    <xf numFmtId="0" fontId="14" fillId="0" borderId="76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82" xfId="0" applyFont="1" applyFill="1" applyBorder="1" applyAlignment="1" applyProtection="1">
      <alignment vertical="center" textRotation="255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49" fontId="14" fillId="0" borderId="89" xfId="0" applyNumberFormat="1" applyFont="1" applyFill="1" applyBorder="1" applyAlignment="1" applyProtection="1">
      <alignment vertical="center" wrapText="1"/>
      <protection hidden="1"/>
    </xf>
    <xf numFmtId="0" fontId="14" fillId="0" borderId="90" xfId="0" applyFont="1" applyFill="1" applyBorder="1" applyAlignment="1" applyProtection="1">
      <alignment horizontal="center" vertical="center"/>
      <protection hidden="1"/>
    </xf>
    <xf numFmtId="0" fontId="14" fillId="11" borderId="40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right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183" fontId="14" fillId="0" borderId="90" xfId="0" applyNumberFormat="1" applyFont="1" applyFill="1" applyBorder="1" applyAlignment="1" applyProtection="1">
      <alignment vertical="center" wrapText="1"/>
      <protection hidden="1"/>
    </xf>
    <xf numFmtId="0" fontId="14" fillId="0" borderId="89" xfId="0" applyFont="1" applyFill="1" applyBorder="1" applyAlignment="1" applyProtection="1">
      <alignment vertical="center" wrapText="1"/>
      <protection hidden="1"/>
    </xf>
    <xf numFmtId="0" fontId="14" fillId="0" borderId="90" xfId="0" applyFont="1" applyFill="1" applyBorder="1" applyAlignment="1" applyProtection="1">
      <alignment horizontal="center" vertical="center" wrapText="1"/>
      <protection hidden="1"/>
    </xf>
    <xf numFmtId="0" fontId="14" fillId="0" borderId="130" xfId="0" applyFont="1" applyFill="1" applyBorder="1" applyAlignment="1" applyProtection="1">
      <alignment vertical="center" wrapText="1"/>
      <protection hidden="1"/>
    </xf>
    <xf numFmtId="0" fontId="14" fillId="0" borderId="21" xfId="0" applyFont="1" applyFill="1" applyBorder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 textRotation="255"/>
      <protection hidden="1"/>
    </xf>
    <xf numFmtId="0" fontId="14" fillId="0" borderId="91" xfId="0" applyFont="1" applyFill="1" applyBorder="1" applyAlignment="1" applyProtection="1">
      <alignment horizontal="center" vertical="center" wrapText="1"/>
      <protection hidden="1"/>
    </xf>
    <xf numFmtId="49" fontId="14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21" xfId="0" applyFont="1" applyFill="1" applyBorder="1" applyAlignment="1" applyProtection="1">
      <alignment horizontal="center" vertical="center"/>
      <protection hidden="1"/>
    </xf>
    <xf numFmtId="49" fontId="14" fillId="0" borderId="28" xfId="0" applyNumberFormat="1" applyFont="1" applyFill="1" applyBorder="1" applyAlignment="1" applyProtection="1">
      <alignment vertical="center" wrapText="1"/>
      <protection hidden="1"/>
    </xf>
    <xf numFmtId="0" fontId="14" fillId="0" borderId="89" xfId="0" applyFont="1" applyFill="1" applyBorder="1" applyAlignment="1" applyProtection="1">
      <alignment horizontal="left" vertical="center" wrapText="1"/>
      <protection hidden="1"/>
    </xf>
    <xf numFmtId="0" fontId="14" fillId="0" borderId="89" xfId="0" applyFont="1" applyFill="1" applyBorder="1" applyProtection="1">
      <alignment vertical="center"/>
      <protection hidden="1"/>
    </xf>
    <xf numFmtId="0" fontId="14" fillId="0" borderId="90" xfId="0" applyFont="1" applyFill="1" applyBorder="1" applyAlignment="1" applyProtection="1">
      <alignment vertical="center" wrapText="1"/>
      <protection hidden="1"/>
    </xf>
    <xf numFmtId="0" fontId="14" fillId="0" borderId="45" xfId="0" applyFont="1" applyFill="1" applyBorder="1" applyProtection="1">
      <alignment vertical="center"/>
      <protection hidden="1"/>
    </xf>
    <xf numFmtId="0" fontId="14" fillId="0" borderId="144" xfId="0" applyFont="1" applyFill="1" applyBorder="1" applyAlignment="1" applyProtection="1">
      <alignment vertical="center" wrapText="1"/>
      <protection hidden="1"/>
    </xf>
    <xf numFmtId="0" fontId="14" fillId="0" borderId="83" xfId="0" applyFont="1" applyFill="1" applyBorder="1" applyAlignment="1" applyProtection="1">
      <alignment vertical="center" wrapText="1"/>
      <protection hidden="1"/>
    </xf>
    <xf numFmtId="182" fontId="14" fillId="0" borderId="24" xfId="0" applyNumberFormat="1" applyFont="1" applyFill="1" applyBorder="1" applyAlignment="1" applyProtection="1">
      <alignment horizontal="center" vertical="center"/>
      <protection hidden="1"/>
    </xf>
    <xf numFmtId="0" fontId="14" fillId="0" borderId="92" xfId="0" applyFont="1" applyFill="1" applyBorder="1" applyAlignment="1" applyProtection="1">
      <alignment vertical="center" wrapText="1"/>
      <protection hidden="1"/>
    </xf>
    <xf numFmtId="177" fontId="14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128" xfId="0" applyFont="1" applyFill="1" applyBorder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49" fontId="14" fillId="0" borderId="23" xfId="0" applyNumberFormat="1" applyFont="1" applyFill="1" applyBorder="1" applyProtection="1">
      <alignment vertical="center"/>
      <protection hidden="1"/>
    </xf>
    <xf numFmtId="49" fontId="14" fillId="0" borderId="92" xfId="0" applyNumberFormat="1" applyFont="1" applyFill="1" applyBorder="1" applyAlignment="1" applyProtection="1">
      <alignment vertical="center" wrapText="1"/>
      <protection hidden="1"/>
    </xf>
    <xf numFmtId="0" fontId="14" fillId="0" borderId="24" xfId="0" applyFont="1" applyFill="1" applyBorder="1" applyAlignment="1" applyProtection="1">
      <alignment horizontal="center" vertical="center"/>
      <protection hidden="1"/>
    </xf>
    <xf numFmtId="0" fontId="14" fillId="0" borderId="93" xfId="0" applyFont="1" applyFill="1" applyBorder="1" applyAlignment="1" applyProtection="1">
      <alignment vertical="center" wrapText="1"/>
      <protection hidden="1"/>
    </xf>
    <xf numFmtId="0" fontId="14" fillId="0" borderId="94" xfId="0" applyFont="1" applyFill="1" applyBorder="1" applyAlignment="1" applyProtection="1">
      <alignment vertical="center" wrapText="1"/>
      <protection hidden="1"/>
    </xf>
    <xf numFmtId="0" fontId="14" fillId="0" borderId="95" xfId="0" applyFont="1" applyFill="1" applyBorder="1" applyAlignment="1" applyProtection="1">
      <alignment vertical="center" wrapText="1"/>
      <protection hidden="1"/>
    </xf>
    <xf numFmtId="0" fontId="14" fillId="0" borderId="37" xfId="0" applyFont="1" applyFill="1" applyBorder="1" applyAlignment="1" applyProtection="1">
      <alignment vertical="center" wrapText="1"/>
      <protection hidden="1"/>
    </xf>
    <xf numFmtId="0" fontId="14" fillId="0" borderId="28" xfId="0" applyFont="1" applyFill="1" applyBorder="1" applyAlignment="1" applyProtection="1">
      <alignment horizontal="left" vertical="center" wrapText="1"/>
      <protection hidden="1"/>
    </xf>
    <xf numFmtId="0" fontId="14" fillId="0" borderId="28" xfId="0" applyFont="1" applyFill="1" applyBorder="1" applyProtection="1">
      <alignment vertical="center"/>
      <protection hidden="1"/>
    </xf>
    <xf numFmtId="0" fontId="14" fillId="0" borderId="14" xfId="0" applyFont="1" applyFill="1" applyBorder="1" applyAlignment="1" applyProtection="1">
      <alignment vertical="center" wrapText="1"/>
      <protection hidden="1"/>
    </xf>
    <xf numFmtId="0" fontId="14" fillId="0" borderId="82" xfId="0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14" fillId="0" borderId="40" xfId="0" applyFont="1" applyFill="1" applyBorder="1" applyAlignment="1" applyProtection="1">
      <alignment vertical="center" wrapText="1"/>
      <protection hidden="1"/>
    </xf>
    <xf numFmtId="0" fontId="14" fillId="0" borderId="99" xfId="0" applyNumberFormat="1" applyFont="1" applyFill="1" applyBorder="1" applyAlignment="1" applyProtection="1">
      <alignment vertical="center" wrapText="1"/>
      <protection hidden="1"/>
    </xf>
    <xf numFmtId="0" fontId="14" fillId="0" borderId="150" xfId="0" applyFont="1" applyFill="1" applyBorder="1" applyProtection="1">
      <alignment vertical="center"/>
      <protection hidden="1"/>
    </xf>
    <xf numFmtId="181" fontId="14" fillId="0" borderId="99" xfId="0" applyNumberFormat="1" applyFont="1" applyFill="1" applyBorder="1" applyAlignment="1" applyProtection="1">
      <alignment vertical="center"/>
      <protection hidden="1"/>
    </xf>
    <xf numFmtId="0" fontId="14" fillId="0" borderId="22" xfId="0" applyFont="1" applyFill="1" applyBorder="1" applyProtection="1">
      <alignment vertical="center"/>
      <protection hidden="1"/>
    </xf>
    <xf numFmtId="49" fontId="14" fillId="0" borderId="40" xfId="0" applyNumberFormat="1" applyFont="1" applyFill="1" applyBorder="1" applyProtection="1">
      <alignment vertical="center"/>
      <protection hidden="1"/>
    </xf>
    <xf numFmtId="49" fontId="14" fillId="0" borderId="83" xfId="0" applyNumberFormat="1" applyFont="1" applyFill="1" applyBorder="1" applyAlignment="1" applyProtection="1">
      <alignment vertical="center" wrapText="1"/>
      <protection hidden="1"/>
    </xf>
    <xf numFmtId="0" fontId="14" fillId="0" borderId="40" xfId="0" applyFont="1" applyFill="1" applyBorder="1" applyProtection="1">
      <alignment vertical="center"/>
      <protection hidden="1"/>
    </xf>
    <xf numFmtId="0" fontId="14" fillId="0" borderId="69" xfId="0" applyFont="1" applyFill="1" applyBorder="1" applyAlignment="1" applyProtection="1">
      <alignment horizontal="center" vertical="center"/>
      <protection hidden="1"/>
    </xf>
    <xf numFmtId="0" fontId="14" fillId="0" borderId="75" xfId="0" applyFont="1" applyFill="1" applyBorder="1" applyAlignment="1" applyProtection="1">
      <alignment horizontal="center" vertical="center"/>
      <protection hidden="1"/>
    </xf>
    <xf numFmtId="0" fontId="14" fillId="0" borderId="78" xfId="0" applyFont="1" applyFill="1" applyBorder="1" applyAlignment="1" applyProtection="1">
      <alignment horizontal="center" vertical="center"/>
      <protection hidden="1"/>
    </xf>
    <xf numFmtId="0" fontId="14" fillId="0" borderId="59" xfId="0" applyFont="1" applyFill="1" applyBorder="1" applyAlignment="1" applyProtection="1">
      <alignment horizontal="left" vertical="center" wrapText="1"/>
      <protection hidden="1"/>
    </xf>
    <xf numFmtId="0" fontId="14" fillId="0" borderId="59" xfId="0" applyFont="1" applyFill="1" applyBorder="1" applyProtection="1">
      <alignment vertical="center"/>
      <protection hidden="1"/>
    </xf>
    <xf numFmtId="0" fontId="14" fillId="0" borderId="128" xfId="0" applyFont="1" applyFill="1" applyBorder="1" applyAlignment="1" applyProtection="1">
      <alignment vertical="center" wrapText="1"/>
      <protection hidden="1"/>
    </xf>
    <xf numFmtId="177" fontId="14" fillId="0" borderId="91" xfId="0" applyNumberFormat="1" applyFont="1" applyFill="1" applyBorder="1" applyAlignment="1" applyProtection="1">
      <alignment horizontal="right" vertical="center"/>
      <protection hidden="1"/>
    </xf>
    <xf numFmtId="0" fontId="14" fillId="0" borderId="92" xfId="0" applyFont="1" applyFill="1" applyBorder="1" applyAlignment="1" applyProtection="1">
      <alignment horizontal="center" vertical="center" wrapText="1"/>
      <protection hidden="1"/>
    </xf>
    <xf numFmtId="0" fontId="14" fillId="0" borderId="150" xfId="0" applyNumberFormat="1" applyFont="1" applyFill="1" applyBorder="1" applyAlignment="1" applyProtection="1">
      <alignment vertical="center" wrapText="1"/>
      <protection hidden="1"/>
    </xf>
    <xf numFmtId="0" fontId="14" fillId="0" borderId="22" xfId="0" applyFont="1" applyBorder="1" applyProtection="1">
      <alignment vertical="center"/>
      <protection hidden="1"/>
    </xf>
    <xf numFmtId="49" fontId="14" fillId="0" borderId="0" xfId="0" applyNumberFormat="1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Fill="1" applyBorder="1" applyAlignment="1" applyProtection="1">
      <alignment vertical="center"/>
      <protection hidden="1"/>
    </xf>
    <xf numFmtId="0" fontId="14" fillId="0" borderId="99" xfId="0" applyFont="1" applyFill="1" applyBorder="1" applyAlignment="1" applyProtection="1">
      <alignment vertical="center" wrapText="1"/>
      <protection hidden="1"/>
    </xf>
    <xf numFmtId="187" fontId="14" fillId="0" borderId="99" xfId="0" applyNumberFormat="1" applyFont="1" applyBorder="1" applyAlignment="1" applyProtection="1">
      <alignment vertical="center"/>
      <protection hidden="1"/>
    </xf>
    <xf numFmtId="181" fontId="14" fillId="0" borderId="124" xfId="0" applyNumberFormat="1" applyFont="1" applyFill="1" applyBorder="1" applyAlignment="1" applyProtection="1">
      <alignment horizontal="right" vertical="center"/>
      <protection hidden="1"/>
    </xf>
    <xf numFmtId="181" fontId="14" fillId="0" borderId="125" xfId="0" applyNumberFormat="1" applyFont="1" applyFill="1" applyBorder="1" applyAlignment="1" applyProtection="1">
      <alignment horizontal="right" vertical="center"/>
      <protection hidden="1"/>
    </xf>
    <xf numFmtId="181" fontId="14" fillId="0" borderId="126" xfId="0" applyNumberFormat="1" applyFont="1" applyFill="1" applyBorder="1" applyAlignment="1" applyProtection="1">
      <alignment horizontal="right" vertical="center"/>
      <protection hidden="1"/>
    </xf>
    <xf numFmtId="181" fontId="14" fillId="0" borderId="37" xfId="0" applyNumberFormat="1" applyFont="1" applyFill="1" applyBorder="1" applyProtection="1">
      <alignment vertical="center"/>
      <protection hidden="1"/>
    </xf>
    <xf numFmtId="181" fontId="14" fillId="0" borderId="124" xfId="0" applyNumberFormat="1" applyFont="1" applyFill="1" applyBorder="1" applyAlignment="1" applyProtection="1">
      <alignment horizontal="right" vertical="center" shrinkToFit="1"/>
      <protection hidden="1"/>
    </xf>
    <xf numFmtId="181" fontId="14" fillId="0" borderId="125" xfId="0" applyNumberFormat="1" applyFont="1" applyFill="1" applyBorder="1" applyAlignment="1" applyProtection="1">
      <alignment horizontal="right" vertical="center" shrinkToFit="1"/>
      <protection hidden="1"/>
    </xf>
    <xf numFmtId="181" fontId="14" fillId="0" borderId="126" xfId="0" applyNumberFormat="1" applyFont="1" applyFill="1" applyBorder="1" applyAlignment="1" applyProtection="1">
      <alignment horizontal="right" vertical="center" shrinkToFit="1"/>
      <protection hidden="1"/>
    </xf>
    <xf numFmtId="0" fontId="14" fillId="5" borderId="96" xfId="0" applyFont="1" applyFill="1" applyBorder="1" applyAlignment="1" applyProtection="1">
      <alignment horizontal="center" vertical="center"/>
      <protection hidden="1"/>
    </xf>
    <xf numFmtId="0" fontId="14" fillId="0" borderId="96" xfId="0" applyFont="1" applyFill="1" applyBorder="1" applyProtection="1">
      <alignment vertical="center"/>
      <protection hidden="1"/>
    </xf>
    <xf numFmtId="49" fontId="14" fillId="4" borderId="96" xfId="0" applyNumberFormat="1" applyFont="1" applyFill="1" applyBorder="1" applyAlignment="1" applyProtection="1">
      <alignment horizontal="center" vertical="center" wrapText="1"/>
      <protection hidden="1"/>
    </xf>
    <xf numFmtId="49" fontId="14" fillId="4" borderId="97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96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97" xfId="0" applyNumberFormat="1" applyFont="1" applyFill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Protection="1">
      <alignment vertical="center"/>
      <protection hidden="1"/>
    </xf>
    <xf numFmtId="0" fontId="14" fillId="0" borderId="118" xfId="0" applyFont="1" applyBorder="1" applyProtection="1">
      <alignment vertical="center"/>
      <protection hidden="1"/>
    </xf>
    <xf numFmtId="0" fontId="14" fillId="0" borderId="59" xfId="0" applyFont="1" applyBorder="1" applyProtection="1">
      <alignment vertical="center"/>
      <protection hidden="1"/>
    </xf>
    <xf numFmtId="0" fontId="14" fillId="0" borderId="127" xfId="0" applyFont="1" applyBorder="1" applyProtection="1">
      <alignment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center"/>
      <protection hidden="1"/>
    </xf>
    <xf numFmtId="0" fontId="14" fillId="0" borderId="19" xfId="0" applyFont="1" applyFill="1" applyBorder="1" applyAlignment="1" applyProtection="1">
      <alignment vertical="center"/>
      <protection hidden="1"/>
    </xf>
    <xf numFmtId="0" fontId="14" fillId="4" borderId="61" xfId="0" applyFont="1" applyFill="1" applyBorder="1" applyAlignment="1" applyProtection="1">
      <alignment horizontal="center" vertical="center"/>
      <protection hidden="1"/>
    </xf>
    <xf numFmtId="0" fontId="14" fillId="0" borderId="26" xfId="0" applyFont="1" applyFill="1" applyBorder="1" applyProtection="1">
      <alignment vertical="center"/>
      <protection hidden="1"/>
    </xf>
    <xf numFmtId="0" fontId="14" fillId="0" borderId="26" xfId="0" applyFont="1" applyBorder="1" applyProtection="1">
      <alignment vertical="center"/>
      <protection hidden="1"/>
    </xf>
    <xf numFmtId="0" fontId="14" fillId="0" borderId="26" xfId="0" applyFont="1" applyBorder="1" applyAlignment="1" applyProtection="1">
      <alignment vertical="center"/>
      <protection hidden="1"/>
    </xf>
    <xf numFmtId="0" fontId="14" fillId="0" borderId="26" xfId="0" applyFont="1" applyFill="1" applyBorder="1" applyAlignment="1" applyProtection="1">
      <alignment vertical="center" wrapText="1"/>
      <protection hidden="1"/>
    </xf>
    <xf numFmtId="0" fontId="14" fillId="0" borderId="26" xfId="0" applyFont="1" applyFill="1" applyBorder="1" applyAlignment="1" applyProtection="1">
      <alignment vertical="center"/>
      <protection hidden="1"/>
    </xf>
    <xf numFmtId="0" fontId="14" fillId="0" borderId="121" xfId="0" applyFont="1" applyFill="1" applyBorder="1" applyAlignment="1" applyProtection="1">
      <alignment vertical="center"/>
      <protection hidden="1"/>
    </xf>
    <xf numFmtId="49" fontId="14" fillId="5" borderId="84" xfId="0" applyNumberFormat="1" applyFont="1" applyFill="1" applyBorder="1" applyAlignment="1" applyProtection="1">
      <alignment horizontal="center" vertical="center" wrapText="1"/>
      <protection hidden="1"/>
    </xf>
    <xf numFmtId="0" fontId="14" fillId="5" borderId="97" xfId="0" applyFont="1" applyFill="1" applyBorder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top" wrapText="1" shrinkToFit="1"/>
      <protection hidden="1"/>
    </xf>
    <xf numFmtId="0" fontId="14" fillId="0" borderId="0" xfId="0" applyFont="1" applyBorder="1" applyProtection="1">
      <alignment vertical="center"/>
      <protection hidden="1"/>
    </xf>
    <xf numFmtId="0" fontId="14" fillId="4" borderId="92" xfId="0" applyFont="1" applyFill="1" applyBorder="1" applyProtection="1">
      <alignment vertical="center"/>
      <protection hidden="1"/>
    </xf>
    <xf numFmtId="0" fontId="14" fillId="4" borderId="127" xfId="0" applyFont="1" applyFill="1" applyBorder="1" applyProtection="1">
      <alignment vertical="center"/>
      <protection hidden="1"/>
    </xf>
    <xf numFmtId="0" fontId="14" fillId="0" borderId="111" xfId="0" applyFont="1" applyBorder="1" applyProtection="1">
      <alignment vertical="center"/>
      <protection hidden="1"/>
    </xf>
    <xf numFmtId="183" fontId="11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8" fillId="0" borderId="40" xfId="0" applyFont="1" applyBorder="1" applyProtection="1">
      <alignment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vertical="center"/>
      <protection locked="0"/>
    </xf>
    <xf numFmtId="0" fontId="11" fillId="0" borderId="6" xfId="2" applyFont="1" applyBorder="1" applyAlignment="1" applyProtection="1">
      <alignment vertical="center"/>
      <protection locked="0"/>
    </xf>
    <xf numFmtId="0" fontId="11" fillId="0" borderId="190" xfId="2" applyFont="1" applyBorder="1" applyAlignment="1" applyProtection="1">
      <alignment vertical="center"/>
      <protection locked="0"/>
    </xf>
    <xf numFmtId="0" fontId="11" fillId="0" borderId="7" xfId="2" applyFont="1" applyBorder="1" applyAlignment="1" applyProtection="1">
      <alignment horizontal="left" vertical="top"/>
      <protection locked="0"/>
    </xf>
    <xf numFmtId="0" fontId="11" fillId="0" borderId="156" xfId="2" applyFont="1" applyBorder="1" applyAlignment="1" applyProtection="1">
      <alignment horizontal="left" vertical="top"/>
      <protection locked="0"/>
    </xf>
    <xf numFmtId="0" fontId="14" fillId="5" borderId="157" xfId="0" applyFont="1" applyFill="1" applyBorder="1" applyAlignment="1" applyProtection="1">
      <alignment horizontal="center" vertical="center" wrapText="1"/>
      <protection hidden="1"/>
    </xf>
    <xf numFmtId="0" fontId="14" fillId="5" borderId="99" xfId="0" applyFont="1" applyFill="1" applyBorder="1" applyAlignment="1" applyProtection="1">
      <alignment horizontal="center" vertical="center" wrapText="1"/>
      <protection hidden="1"/>
    </xf>
    <xf numFmtId="0" fontId="11" fillId="14" borderId="157" xfId="0" applyFont="1" applyFill="1" applyBorder="1" applyAlignment="1" applyProtection="1">
      <alignment horizontal="left" vertical="center"/>
      <protection locked="0"/>
    </xf>
    <xf numFmtId="0" fontId="11" fillId="14" borderId="99" xfId="0" applyFont="1" applyFill="1" applyBorder="1" applyAlignment="1" applyProtection="1">
      <alignment horizontal="left" vertical="center"/>
      <protection locked="0"/>
    </xf>
    <xf numFmtId="0" fontId="11" fillId="14" borderId="22" xfId="0" applyFont="1" applyFill="1" applyBorder="1" applyAlignment="1" applyProtection="1">
      <alignment horizontal="left" vertical="center"/>
      <protection locked="0"/>
    </xf>
    <xf numFmtId="0" fontId="14" fillId="0" borderId="28" xfId="0" applyFont="1" applyFill="1" applyBorder="1" applyAlignment="1" applyProtection="1">
      <alignment horizontal="right" vertical="center" wrapText="1"/>
      <protection hidden="1"/>
    </xf>
    <xf numFmtId="179" fontId="14" fillId="0" borderId="83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157" xfId="0" applyFont="1" applyFill="1" applyBorder="1" applyAlignment="1" applyProtection="1">
      <alignment horizontal="left" vertical="center" wrapText="1"/>
      <protection hidden="1"/>
    </xf>
    <xf numFmtId="0" fontId="14" fillId="0" borderId="99" xfId="0" applyFont="1" applyFill="1" applyBorder="1" applyAlignment="1" applyProtection="1">
      <alignment horizontal="left" vertical="center" wrapText="1"/>
      <protection hidden="1"/>
    </xf>
    <xf numFmtId="0" fontId="14" fillId="0" borderId="22" xfId="0" applyFont="1" applyFill="1" applyBorder="1" applyAlignment="1" applyProtection="1">
      <alignment horizontal="left" vertical="center" wrapText="1"/>
      <protection hidden="1"/>
    </xf>
    <xf numFmtId="0" fontId="14" fillId="5" borderId="144" xfId="0" applyFont="1" applyFill="1" applyBorder="1" applyAlignment="1" applyProtection="1">
      <alignment horizontal="center" vertical="center"/>
      <protection hidden="1"/>
    </xf>
    <xf numFmtId="0" fontId="14" fillId="5" borderId="28" xfId="0" applyFont="1" applyFill="1" applyBorder="1" applyAlignment="1" applyProtection="1">
      <alignment horizontal="center" vertical="center"/>
      <protection hidden="1"/>
    </xf>
    <xf numFmtId="0" fontId="11" fillId="9" borderId="159" xfId="0" applyFont="1" applyFill="1" applyBorder="1" applyAlignment="1" applyProtection="1">
      <alignment horizontal="center" vertical="top" textRotation="255" wrapText="1"/>
    </xf>
    <xf numFmtId="0" fontId="11" fillId="9" borderId="37" xfId="0" applyFont="1" applyFill="1" applyBorder="1" applyAlignment="1" applyProtection="1">
      <alignment horizontal="center" vertical="top" textRotation="255" wrapText="1"/>
    </xf>
    <xf numFmtId="0" fontId="11" fillId="9" borderId="171" xfId="0" applyFont="1" applyFill="1" applyBorder="1" applyAlignment="1" applyProtection="1">
      <alignment horizontal="center" vertical="top" textRotation="255" wrapText="1"/>
    </xf>
    <xf numFmtId="0" fontId="14" fillId="4" borderId="130" xfId="0" applyFont="1" applyFill="1" applyBorder="1" applyAlignment="1" applyProtection="1">
      <alignment horizontal="center" vertical="center" wrapText="1"/>
      <protection hidden="1"/>
    </xf>
    <xf numFmtId="0" fontId="14" fillId="4" borderId="131" xfId="0" applyFont="1" applyFill="1" applyBorder="1" applyAlignment="1" applyProtection="1">
      <alignment horizontal="center" vertical="center" wrapText="1"/>
      <protection hidden="1"/>
    </xf>
    <xf numFmtId="49" fontId="14" fillId="4" borderId="130" xfId="0" applyNumberFormat="1" applyFont="1" applyFill="1" applyBorder="1" applyAlignment="1" applyProtection="1">
      <alignment horizontal="center" vertical="center" wrapText="1"/>
      <protection hidden="1"/>
    </xf>
    <xf numFmtId="49" fontId="14" fillId="4" borderId="131" xfId="0" applyNumberFormat="1" applyFont="1" applyFill="1" applyBorder="1" applyAlignment="1" applyProtection="1">
      <alignment horizontal="center" vertical="center" wrapText="1"/>
      <protection hidden="1"/>
    </xf>
    <xf numFmtId="0" fontId="14" fillId="11" borderId="157" xfId="0" applyFont="1" applyFill="1" applyBorder="1" applyAlignment="1" applyProtection="1">
      <alignment horizontal="center" vertical="center" wrapText="1"/>
      <protection hidden="1"/>
    </xf>
    <xf numFmtId="0" fontId="14" fillId="11" borderId="99" xfId="0" applyFont="1" applyFill="1" applyBorder="1" applyAlignment="1" applyProtection="1">
      <alignment horizontal="center" vertical="center" wrapText="1"/>
      <protection hidden="1"/>
    </xf>
    <xf numFmtId="0" fontId="14" fillId="0" borderId="130" xfId="0" applyFont="1" applyFill="1" applyBorder="1" applyAlignment="1" applyProtection="1">
      <alignment horizontal="center" vertical="center" wrapText="1"/>
      <protection hidden="1"/>
    </xf>
    <xf numFmtId="0" fontId="14" fillId="0" borderId="89" xfId="0" applyFont="1" applyFill="1" applyBorder="1" applyAlignment="1" applyProtection="1">
      <alignment horizontal="center" vertical="center" wrapText="1"/>
      <protection hidden="1"/>
    </xf>
    <xf numFmtId="0" fontId="14" fillId="0" borderId="144" xfId="0" applyFont="1" applyFill="1" applyBorder="1" applyAlignment="1" applyProtection="1">
      <alignment horizontal="center" vertical="center" wrapText="1"/>
      <protection hidden="1"/>
    </xf>
    <xf numFmtId="0" fontId="14" fillId="0" borderId="28" xfId="0" applyFont="1" applyFill="1" applyBorder="1" applyAlignment="1" applyProtection="1">
      <alignment horizontal="center" vertical="center" wrapText="1"/>
      <protection hidden="1"/>
    </xf>
    <xf numFmtId="0" fontId="14" fillId="4" borderId="89" xfId="0" applyFont="1" applyFill="1" applyBorder="1" applyAlignment="1" applyProtection="1">
      <alignment horizontal="center" vertical="center" wrapText="1"/>
      <protection hidden="1"/>
    </xf>
    <xf numFmtId="177" fontId="14" fillId="0" borderId="99" xfId="0" applyNumberFormat="1" applyFont="1" applyFill="1" applyBorder="1" applyAlignment="1" applyProtection="1">
      <alignment horizontal="center" vertical="center"/>
      <protection hidden="1"/>
    </xf>
    <xf numFmtId="177" fontId="14" fillId="0" borderId="22" xfId="0" applyNumberFormat="1" applyFont="1" applyFill="1" applyBorder="1" applyAlignment="1" applyProtection="1">
      <alignment horizontal="center" vertical="center"/>
      <protection hidden="1"/>
    </xf>
    <xf numFmtId="177" fontId="14" fillId="0" borderId="127" xfId="0" applyNumberFormat="1" applyFont="1" applyFill="1" applyBorder="1" applyAlignment="1" applyProtection="1">
      <alignment horizontal="right" vertical="center"/>
      <protection hidden="1"/>
    </xf>
    <xf numFmtId="177" fontId="14" fillId="0" borderId="121" xfId="0" applyNumberFormat="1" applyFont="1" applyFill="1" applyBorder="1" applyAlignment="1" applyProtection="1">
      <alignment horizontal="right" vertical="center"/>
      <protection hidden="1"/>
    </xf>
    <xf numFmtId="177" fontId="14" fillId="0" borderId="99" xfId="0" applyNumberFormat="1" applyFont="1" applyFill="1" applyBorder="1" applyAlignment="1" applyProtection="1">
      <alignment horizontal="right" vertical="center"/>
      <protection hidden="1"/>
    </xf>
    <xf numFmtId="177" fontId="14" fillId="0" borderId="22" xfId="0" applyNumberFormat="1" applyFont="1" applyFill="1" applyBorder="1" applyAlignment="1" applyProtection="1">
      <alignment horizontal="right" vertical="center"/>
      <protection hidden="1"/>
    </xf>
    <xf numFmtId="177" fontId="14" fillId="0" borderId="6" xfId="0" applyNumberFormat="1" applyFont="1" applyFill="1" applyBorder="1" applyAlignment="1" applyProtection="1">
      <alignment horizontal="right" vertical="center"/>
      <protection hidden="1"/>
    </xf>
    <xf numFmtId="177" fontId="14" fillId="0" borderId="101" xfId="0" applyNumberFormat="1" applyFont="1" applyFill="1" applyBorder="1" applyAlignment="1" applyProtection="1">
      <alignment horizontal="right" vertical="center"/>
      <protection hidden="1"/>
    </xf>
    <xf numFmtId="0" fontId="11" fillId="10" borderId="167" xfId="0" applyFont="1" applyFill="1" applyBorder="1" applyAlignment="1" applyProtection="1">
      <alignment horizontal="center" vertical="center" wrapText="1"/>
    </xf>
    <xf numFmtId="0" fontId="11" fillId="10" borderId="168" xfId="0" applyFont="1" applyFill="1" applyBorder="1" applyAlignment="1" applyProtection="1">
      <alignment horizontal="center" vertical="center" wrapText="1"/>
    </xf>
    <xf numFmtId="0" fontId="11" fillId="10" borderId="169" xfId="0" applyFont="1" applyFill="1" applyBorder="1" applyAlignment="1" applyProtection="1">
      <alignment horizontal="center" vertical="center" wrapText="1"/>
    </xf>
    <xf numFmtId="0" fontId="11" fillId="6" borderId="81" xfId="0" applyFont="1" applyFill="1" applyBorder="1" applyAlignment="1" applyProtection="1">
      <alignment horizontal="center" vertical="center" wrapText="1" shrinkToFit="1"/>
    </xf>
    <xf numFmtId="0" fontId="11" fillId="6" borderId="80" xfId="0" applyFont="1" applyFill="1" applyBorder="1" applyAlignment="1" applyProtection="1">
      <alignment horizontal="center" vertical="center" wrapText="1" shrinkToFit="1"/>
    </xf>
    <xf numFmtId="0" fontId="11" fillId="6" borderId="95" xfId="0" applyFont="1" applyFill="1" applyBorder="1" applyAlignment="1" applyProtection="1">
      <alignment horizontal="center" vertical="center" wrapText="1"/>
    </xf>
    <xf numFmtId="0" fontId="11" fillId="6" borderId="43" xfId="0" applyFont="1" applyFill="1" applyBorder="1" applyAlignment="1" applyProtection="1">
      <alignment horizontal="center" vertical="center" wrapText="1"/>
    </xf>
    <xf numFmtId="0" fontId="11" fillId="6" borderId="160" xfId="0" applyFont="1" applyFill="1" applyBorder="1" applyAlignment="1" applyProtection="1">
      <alignment horizontal="center" vertical="center" wrapText="1"/>
    </xf>
    <xf numFmtId="0" fontId="11" fillId="6" borderId="14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4" fillId="6" borderId="93" xfId="0" applyFont="1" applyFill="1" applyBorder="1" applyAlignment="1" applyProtection="1">
      <alignment horizontal="center" vertical="center" wrapText="1"/>
    </xf>
    <xf numFmtId="0" fontId="14" fillId="6" borderId="41" xfId="0" applyFont="1" applyFill="1" applyBorder="1" applyAlignment="1" applyProtection="1">
      <alignment horizontal="center" vertical="center"/>
    </xf>
    <xf numFmtId="0" fontId="14" fillId="6" borderId="164" xfId="0" applyFont="1" applyFill="1" applyBorder="1" applyAlignment="1" applyProtection="1">
      <alignment horizontal="center" vertical="center"/>
    </xf>
    <xf numFmtId="0" fontId="11" fillId="10" borderId="81" xfId="0" applyFont="1" applyFill="1" applyBorder="1" applyAlignment="1" applyProtection="1">
      <alignment horizontal="center" vertical="center" wrapText="1"/>
    </xf>
    <xf numFmtId="0" fontId="11" fillId="10" borderId="80" xfId="0" applyFont="1" applyFill="1" applyBorder="1" applyAlignment="1" applyProtection="1">
      <alignment horizontal="center" vertical="center" wrapText="1"/>
    </xf>
    <xf numFmtId="0" fontId="11" fillId="10" borderId="180" xfId="0" applyFont="1" applyFill="1" applyBorder="1" applyAlignment="1" applyProtection="1">
      <alignment horizontal="center" vertical="center" wrapText="1"/>
    </xf>
    <xf numFmtId="0" fontId="14" fillId="6" borderId="37" xfId="0" applyFont="1" applyFill="1" applyBorder="1" applyAlignment="1" applyProtection="1">
      <alignment horizontal="center" vertical="center" wrapText="1"/>
    </xf>
    <xf numFmtId="0" fontId="14" fillId="6" borderId="57" xfId="0" applyFont="1" applyFill="1" applyBorder="1" applyAlignment="1" applyProtection="1">
      <alignment horizontal="center" vertical="center" wrapText="1"/>
    </xf>
    <xf numFmtId="0" fontId="11" fillId="10" borderId="165" xfId="0" applyFont="1" applyFill="1" applyBorder="1" applyAlignment="1" applyProtection="1">
      <alignment horizontal="center" vertical="top" textRotation="255"/>
    </xf>
    <xf numFmtId="0" fontId="11" fillId="10" borderId="39" xfId="0" applyFont="1" applyFill="1" applyBorder="1" applyAlignment="1" applyProtection="1">
      <alignment vertical="center"/>
    </xf>
    <xf numFmtId="0" fontId="11" fillId="10" borderId="166" xfId="0" applyFont="1" applyFill="1" applyBorder="1" applyAlignment="1" applyProtection="1">
      <alignment vertical="center"/>
    </xf>
    <xf numFmtId="0" fontId="11" fillId="6" borderId="81" xfId="0" applyFont="1" applyFill="1" applyBorder="1" applyAlignment="1" applyProtection="1">
      <alignment horizontal="center" vertical="center" wrapText="1"/>
    </xf>
    <xf numFmtId="0" fontId="11" fillId="6" borderId="80" xfId="0" applyFont="1" applyFill="1" applyBorder="1" applyAlignment="1" applyProtection="1">
      <alignment horizontal="center" vertical="center" wrapText="1"/>
    </xf>
    <xf numFmtId="0" fontId="11" fillId="6" borderId="180" xfId="0" applyFont="1" applyFill="1" applyBorder="1" applyAlignment="1" applyProtection="1">
      <alignment horizontal="center" vertical="center" wrapText="1"/>
    </xf>
    <xf numFmtId="0" fontId="11" fillId="6" borderId="94" xfId="0" applyFont="1" applyFill="1" applyBorder="1" applyAlignment="1" applyProtection="1">
      <alignment horizontal="center" vertical="center"/>
    </xf>
    <xf numFmtId="0" fontId="11" fillId="6" borderId="39" xfId="0" applyFont="1" applyFill="1" applyBorder="1" applyAlignment="1" applyProtection="1">
      <alignment horizontal="center" vertical="center"/>
    </xf>
    <xf numFmtId="0" fontId="11" fillId="6" borderId="166" xfId="0" applyFont="1" applyFill="1" applyBorder="1" applyAlignment="1" applyProtection="1">
      <alignment horizontal="center" vertical="center"/>
    </xf>
    <xf numFmtId="0" fontId="14" fillId="4" borderId="161" xfId="0" applyFont="1" applyFill="1" applyBorder="1" applyAlignment="1" applyProtection="1">
      <alignment horizontal="center" vertical="center" wrapText="1"/>
      <protection hidden="1"/>
    </xf>
    <xf numFmtId="0" fontId="14" fillId="4" borderId="126" xfId="0" applyFont="1" applyFill="1" applyBorder="1" applyAlignment="1" applyProtection="1">
      <alignment horizontal="center" vertical="center" wrapText="1"/>
      <protection hidden="1"/>
    </xf>
    <xf numFmtId="0" fontId="14" fillId="4" borderId="124" xfId="0" applyFont="1" applyFill="1" applyBorder="1" applyAlignment="1" applyProtection="1">
      <alignment horizontal="center" vertical="center" wrapText="1"/>
      <protection hidden="1"/>
    </xf>
    <xf numFmtId="0" fontId="11" fillId="6" borderId="159" xfId="0" applyFont="1" applyFill="1" applyBorder="1" applyAlignment="1" applyProtection="1">
      <alignment horizontal="center" vertical="center" textRotation="255" wrapText="1" shrinkToFit="1"/>
    </xf>
    <xf numFmtId="0" fontId="11" fillId="6" borderId="37" xfId="0" applyFont="1" applyFill="1" applyBorder="1" applyAlignment="1" applyProtection="1">
      <alignment horizontal="center" vertical="center" textRotation="255" wrapText="1" shrinkToFit="1"/>
    </xf>
    <xf numFmtId="0" fontId="21" fillId="6" borderId="37" xfId="0" applyFont="1" applyFill="1" applyBorder="1" applyAlignment="1" applyProtection="1">
      <alignment horizontal="center" vertical="center" wrapText="1" shrinkToFit="1"/>
    </xf>
    <xf numFmtId="0" fontId="11" fillId="6" borderId="57" xfId="0" applyFont="1" applyFill="1" applyBorder="1" applyAlignment="1" applyProtection="1">
      <alignment horizontal="center" vertical="center" wrapText="1" shrinkToFit="1"/>
    </xf>
    <xf numFmtId="0" fontId="14" fillId="4" borderId="74" xfId="0" applyFont="1" applyFill="1" applyBorder="1" applyAlignment="1" applyProtection="1">
      <alignment horizontal="center" vertical="center" wrapText="1"/>
      <protection hidden="1"/>
    </xf>
    <xf numFmtId="0" fontId="14" fillId="4" borderId="27" xfId="0" applyFont="1" applyFill="1" applyBorder="1" applyAlignment="1" applyProtection="1">
      <alignment horizontal="center" vertical="center" wrapText="1"/>
      <protection hidden="1"/>
    </xf>
    <xf numFmtId="0" fontId="11" fillId="6" borderId="94" xfId="0" applyFont="1" applyFill="1" applyBorder="1" applyAlignment="1" applyProtection="1">
      <alignment horizontal="center" vertical="center" wrapText="1"/>
    </xf>
    <xf numFmtId="0" fontId="11" fillId="6" borderId="39" xfId="0" applyFont="1" applyFill="1" applyBorder="1" applyAlignment="1" applyProtection="1">
      <alignment horizontal="center" vertical="center" wrapText="1"/>
    </xf>
    <xf numFmtId="0" fontId="11" fillId="6" borderId="166" xfId="0" applyFont="1" applyFill="1" applyBorder="1" applyAlignment="1" applyProtection="1">
      <alignment horizontal="center" vertical="center" wrapText="1"/>
    </xf>
    <xf numFmtId="0" fontId="14" fillId="5" borderId="118" xfId="0" applyFont="1" applyFill="1" applyBorder="1" applyAlignment="1" applyProtection="1">
      <alignment horizontal="center" vertical="center" wrapText="1"/>
      <protection hidden="1"/>
    </xf>
    <xf numFmtId="0" fontId="14" fillId="5" borderId="59" xfId="0" applyFont="1" applyFill="1" applyBorder="1" applyAlignment="1" applyProtection="1">
      <alignment horizontal="center" vertical="center" wrapText="1"/>
      <protection hidden="1"/>
    </xf>
    <xf numFmtId="0" fontId="14" fillId="4" borderId="119" xfId="0" applyFont="1" applyFill="1" applyBorder="1" applyAlignment="1" applyProtection="1">
      <alignment horizontal="center" vertical="center" wrapText="1"/>
      <protection hidden="1"/>
    </xf>
    <xf numFmtId="0" fontId="14" fillId="4" borderId="120" xfId="0" applyFont="1" applyFill="1" applyBorder="1" applyAlignment="1" applyProtection="1">
      <alignment horizontal="center" vertical="center" wrapText="1"/>
      <protection hidden="1"/>
    </xf>
    <xf numFmtId="0" fontId="14" fillId="4" borderId="111" xfId="0" applyFont="1" applyFill="1" applyBorder="1" applyAlignment="1" applyProtection="1">
      <alignment horizontal="center" vertical="center" wrapText="1"/>
      <protection hidden="1"/>
    </xf>
    <xf numFmtId="0" fontId="11" fillId="6" borderId="43" xfId="0" applyFont="1" applyFill="1" applyBorder="1" applyAlignment="1" applyProtection="1">
      <alignment horizontal="center" vertical="center"/>
    </xf>
    <xf numFmtId="0" fontId="11" fillId="6" borderId="160" xfId="0" applyFont="1" applyFill="1" applyBorder="1" applyAlignment="1" applyProtection="1">
      <alignment horizontal="center" vertical="center"/>
    </xf>
    <xf numFmtId="0" fontId="11" fillId="10" borderId="159" xfId="0" applyFont="1" applyFill="1" applyBorder="1" applyAlignment="1" applyProtection="1">
      <alignment horizontal="center" vertical="center" wrapText="1"/>
    </xf>
    <xf numFmtId="0" fontId="11" fillId="10" borderId="37" xfId="0" applyFont="1" applyFill="1" applyBorder="1" applyAlignment="1" applyProtection="1">
      <alignment horizontal="center" vertical="center" wrapText="1"/>
    </xf>
    <xf numFmtId="0" fontId="11" fillId="10" borderId="57" xfId="0" applyFont="1" applyFill="1" applyBorder="1" applyAlignment="1" applyProtection="1">
      <alignment horizontal="center" vertical="center" wrapText="1"/>
    </xf>
    <xf numFmtId="0" fontId="11" fillId="10" borderId="162" xfId="0" applyFont="1" applyFill="1" applyBorder="1" applyAlignment="1" applyProtection="1">
      <alignment horizontal="center" vertical="top" textRotation="255" shrinkToFit="1"/>
    </xf>
    <xf numFmtId="0" fontId="11" fillId="10" borderId="43" xfId="0" applyFont="1" applyFill="1" applyBorder="1" applyAlignment="1" applyProtection="1">
      <alignment vertical="center" shrinkToFit="1"/>
    </xf>
    <xf numFmtId="0" fontId="11" fillId="10" borderId="160" xfId="0" applyFont="1" applyFill="1" applyBorder="1" applyAlignment="1" applyProtection="1">
      <alignment vertical="center" shrinkToFit="1"/>
    </xf>
    <xf numFmtId="0" fontId="11" fillId="10" borderId="163" xfId="0" applyFont="1" applyFill="1" applyBorder="1" applyAlignment="1" applyProtection="1">
      <alignment horizontal="center" vertical="top" textRotation="255"/>
    </xf>
    <xf numFmtId="0" fontId="11" fillId="10" borderId="41" xfId="0" applyFont="1" applyFill="1" applyBorder="1" applyAlignment="1" applyProtection="1">
      <alignment vertical="center"/>
    </xf>
    <xf numFmtId="0" fontId="11" fillId="10" borderId="164" xfId="0" applyFont="1" applyFill="1" applyBorder="1" applyAlignment="1" applyProtection="1">
      <alignment vertical="center"/>
    </xf>
    <xf numFmtId="49" fontId="11" fillId="10" borderId="14" xfId="0" applyNumberFormat="1" applyFont="1" applyFill="1" applyBorder="1" applyAlignment="1" applyProtection="1">
      <alignment horizontal="center" vertical="center"/>
    </xf>
    <xf numFmtId="49" fontId="11" fillId="10" borderId="37" xfId="0" applyNumberFormat="1" applyFont="1" applyFill="1" applyBorder="1" applyAlignment="1" applyProtection="1">
      <alignment horizontal="center" vertical="center"/>
    </xf>
    <xf numFmtId="49" fontId="11" fillId="10" borderId="57" xfId="0" applyNumberFormat="1" applyFont="1" applyFill="1" applyBorder="1" applyAlignment="1" applyProtection="1">
      <alignment horizontal="center" vertical="center"/>
    </xf>
    <xf numFmtId="0" fontId="11" fillId="6" borderId="181" xfId="0" applyFont="1" applyFill="1" applyBorder="1" applyAlignment="1" applyProtection="1">
      <alignment horizontal="center" vertical="center" wrapText="1"/>
    </xf>
    <xf numFmtId="0" fontId="11" fillId="6" borderId="182" xfId="0" applyFont="1" applyFill="1" applyBorder="1" applyAlignment="1" applyProtection="1">
      <alignment horizontal="center" vertical="center" wrapText="1"/>
    </xf>
    <xf numFmtId="0" fontId="14" fillId="0" borderId="170" xfId="0" applyFont="1" applyFill="1" applyBorder="1" applyAlignment="1" applyProtection="1">
      <alignment horizontal="center" vertical="top" textRotation="255"/>
      <protection hidden="1"/>
    </xf>
    <xf numFmtId="0" fontId="14" fillId="0" borderId="145" xfId="0" applyFont="1" applyFill="1" applyBorder="1" applyAlignment="1" applyProtection="1">
      <alignment horizontal="center" vertical="top" textRotation="255"/>
      <protection hidden="1"/>
    </xf>
    <xf numFmtId="0" fontId="14" fillId="0" borderId="172" xfId="0" applyFont="1" applyFill="1" applyBorder="1" applyAlignment="1" applyProtection="1">
      <alignment horizontal="center" vertical="top" textRotation="255"/>
      <protection hidden="1"/>
    </xf>
    <xf numFmtId="0" fontId="14" fillId="0" borderId="146" xfId="0" applyFont="1" applyFill="1" applyBorder="1" applyAlignment="1" applyProtection="1">
      <alignment horizontal="center" vertical="top" textRotation="255"/>
      <protection hidden="1"/>
    </xf>
    <xf numFmtId="0" fontId="14" fillId="4" borderId="106" xfId="0" applyFont="1" applyFill="1" applyBorder="1" applyAlignment="1" applyProtection="1">
      <alignment horizontal="center" vertical="center" wrapText="1"/>
      <protection hidden="1"/>
    </xf>
    <xf numFmtId="0" fontId="14" fillId="4" borderId="107" xfId="0" applyFont="1" applyFill="1" applyBorder="1" applyAlignment="1" applyProtection="1">
      <alignment horizontal="center" vertical="center" wrapText="1"/>
      <protection hidden="1"/>
    </xf>
    <xf numFmtId="0" fontId="14" fillId="4" borderId="138" xfId="0" applyFont="1" applyFill="1" applyBorder="1" applyAlignment="1" applyProtection="1">
      <alignment horizontal="center" vertical="center" wrapText="1"/>
      <protection hidden="1"/>
    </xf>
    <xf numFmtId="0" fontId="14" fillId="0" borderId="158" xfId="0" applyFont="1" applyFill="1" applyBorder="1" applyAlignment="1" applyProtection="1">
      <alignment horizontal="center" vertical="top" textRotation="255" shrinkToFit="1"/>
      <protection hidden="1"/>
    </xf>
    <xf numFmtId="0" fontId="14" fillId="0" borderId="148" xfId="0" applyFont="1" applyFill="1" applyBorder="1" applyAlignment="1" applyProtection="1">
      <alignment horizontal="center" vertical="top" textRotation="255" shrinkToFit="1"/>
      <protection hidden="1"/>
    </xf>
    <xf numFmtId="0" fontId="11" fillId="10" borderId="173" xfId="0" applyFont="1" applyFill="1" applyBorder="1" applyAlignment="1" applyProtection="1">
      <alignment horizontal="center" vertical="center"/>
    </xf>
    <xf numFmtId="0" fontId="11" fillId="10" borderId="174" xfId="0" applyFont="1" applyFill="1" applyBorder="1" applyAlignment="1" applyProtection="1">
      <alignment horizontal="center" vertical="center"/>
    </xf>
    <xf numFmtId="0" fontId="11" fillId="10" borderId="175" xfId="0" applyFont="1" applyFill="1" applyBorder="1" applyAlignment="1" applyProtection="1">
      <alignment horizontal="center" vertical="center"/>
    </xf>
    <xf numFmtId="0" fontId="11" fillId="10" borderId="162" xfId="0" applyFont="1" applyFill="1" applyBorder="1" applyAlignment="1" applyProtection="1">
      <alignment horizontal="center" vertical="top" textRotation="255"/>
    </xf>
    <xf numFmtId="0" fontId="11" fillId="10" borderId="43" xfId="0" applyFont="1" applyFill="1" applyBorder="1" applyAlignment="1" applyProtection="1">
      <alignment vertical="center"/>
    </xf>
    <xf numFmtId="0" fontId="11" fillId="10" borderId="160" xfId="0" applyFont="1" applyFill="1" applyBorder="1" applyAlignment="1" applyProtection="1">
      <alignment vertical="center"/>
    </xf>
    <xf numFmtId="0" fontId="14" fillId="0" borderId="158" xfId="0" applyFont="1" applyFill="1" applyBorder="1" applyAlignment="1" applyProtection="1">
      <alignment horizontal="center" vertical="top" textRotation="255"/>
      <protection hidden="1"/>
    </xf>
    <xf numFmtId="0" fontId="14" fillId="0" borderId="148" xfId="0" applyFont="1" applyFill="1" applyBorder="1" applyAlignment="1" applyProtection="1">
      <alignment horizontal="center" vertical="top" textRotation="255"/>
      <protection hidden="1"/>
    </xf>
    <xf numFmtId="180" fontId="11" fillId="3" borderId="27" xfId="1" applyNumberFormat="1" applyFont="1" applyFill="1" applyBorder="1" applyAlignment="1" applyProtection="1">
      <alignment horizontal="right" vertical="center"/>
      <protection locked="0"/>
    </xf>
    <xf numFmtId="49" fontId="14" fillId="4" borderId="119" xfId="0" applyNumberFormat="1" applyFont="1" applyFill="1" applyBorder="1" applyAlignment="1" applyProtection="1">
      <alignment horizontal="center" vertical="center" wrapText="1"/>
      <protection hidden="1"/>
    </xf>
    <xf numFmtId="49" fontId="14" fillId="4" borderId="111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76" xfId="0" applyFont="1" applyFill="1" applyBorder="1" applyAlignment="1" applyProtection="1">
      <alignment horizontal="center" vertical="center" textRotation="255" wrapText="1"/>
    </xf>
    <xf numFmtId="0" fontId="11" fillId="7" borderId="177" xfId="0" applyFont="1" applyFill="1" applyBorder="1" applyAlignment="1" applyProtection="1">
      <alignment horizontal="center" vertical="center" textRotation="255" wrapText="1"/>
    </xf>
    <xf numFmtId="0" fontId="11" fillId="7" borderId="178" xfId="0" applyFont="1" applyFill="1" applyBorder="1" applyAlignment="1" applyProtection="1">
      <alignment horizontal="center" vertical="center" textRotation="255" wrapText="1"/>
    </xf>
    <xf numFmtId="0" fontId="11" fillId="9" borderId="179" xfId="0" applyFont="1" applyFill="1" applyBorder="1" applyAlignment="1" applyProtection="1">
      <alignment horizontal="center" vertical="top" textRotation="255" wrapText="1"/>
    </xf>
    <xf numFmtId="0" fontId="11" fillId="9" borderId="88" xfId="0" applyFont="1" applyFill="1" applyBorder="1" applyAlignment="1" applyProtection="1">
      <alignment horizontal="center" vertical="top" textRotation="255" wrapText="1"/>
    </xf>
    <xf numFmtId="0" fontId="11" fillId="9" borderId="37" xfId="0" applyFont="1" applyFill="1" applyBorder="1" applyAlignment="1" applyProtection="1">
      <alignment horizontal="center" vertical="top" textRotation="255"/>
    </xf>
    <xf numFmtId="0" fontId="11" fillId="9" borderId="37" xfId="0" applyFont="1" applyFill="1" applyBorder="1" applyAlignment="1" applyProtection="1">
      <alignment vertical="top"/>
    </xf>
    <xf numFmtId="0" fontId="11" fillId="9" borderId="57" xfId="0" applyFont="1" applyFill="1" applyBorder="1" applyAlignment="1" applyProtection="1">
      <alignment vertical="top"/>
    </xf>
    <xf numFmtId="0" fontId="11" fillId="9" borderId="57" xfId="0" applyFont="1" applyFill="1" applyBorder="1" applyAlignment="1" applyProtection="1">
      <alignment horizontal="center" vertical="top" textRotation="255" wrapText="1"/>
    </xf>
    <xf numFmtId="49" fontId="14" fillId="4" borderId="12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7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right" vertical="center"/>
    </xf>
    <xf numFmtId="0" fontId="29" fillId="0" borderId="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4" fillId="0" borderId="157" xfId="0" applyFont="1" applyFill="1" applyBorder="1" applyAlignment="1" applyProtection="1">
      <alignment horizontal="left" vertical="center"/>
    </xf>
    <xf numFmtId="0" fontId="14" fillId="0" borderId="99" xfId="0" applyFont="1" applyFill="1" applyBorder="1" applyAlignment="1" applyProtection="1">
      <alignment horizontal="left" vertical="center"/>
    </xf>
    <xf numFmtId="0" fontId="14" fillId="0" borderId="22" xfId="0" applyFont="1" applyFill="1" applyBorder="1" applyAlignment="1" applyProtection="1">
      <alignment horizontal="left" vertical="center"/>
    </xf>
    <xf numFmtId="0" fontId="14" fillId="0" borderId="157" xfId="0" applyFont="1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left" vertical="center"/>
    </xf>
    <xf numFmtId="0" fontId="19" fillId="4" borderId="15" xfId="2" applyFont="1" applyFill="1" applyBorder="1" applyAlignment="1">
      <alignment horizontal="center" vertical="center" wrapText="1"/>
    </xf>
    <xf numFmtId="0" fontId="19" fillId="4" borderId="59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13" fillId="4" borderId="28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0" fontId="11" fillId="0" borderId="3" xfId="2" applyFont="1" applyBorder="1" applyAlignment="1" applyProtection="1">
      <alignment horizontal="center" vertical="top"/>
      <protection locked="0"/>
    </xf>
    <xf numFmtId="0" fontId="11" fillId="0" borderId="28" xfId="2" applyFont="1" applyBorder="1" applyAlignment="1" applyProtection="1">
      <alignment horizontal="center" vertical="top"/>
      <protection locked="0"/>
    </xf>
    <xf numFmtId="0" fontId="11" fillId="0" borderId="6" xfId="2" applyFont="1" applyBorder="1" applyAlignment="1" applyProtection="1">
      <alignment horizontal="center" vertical="top"/>
      <protection locked="0"/>
    </xf>
    <xf numFmtId="0" fontId="19" fillId="4" borderId="60" xfId="2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center" vertical="center" wrapText="1"/>
    </xf>
    <xf numFmtId="0" fontId="19" fillId="4" borderId="61" xfId="2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36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left" vertical="center" wrapText="1"/>
    </xf>
    <xf numFmtId="0" fontId="19" fillId="0" borderId="6" xfId="2" applyFont="1" applyBorder="1" applyAlignment="1">
      <alignment horizontal="left" vertical="center" wrapText="1"/>
    </xf>
    <xf numFmtId="0" fontId="19" fillId="0" borderId="3" xfId="2" applyFont="1" applyFill="1" applyBorder="1" applyAlignment="1">
      <alignment horizontal="left" vertical="center" wrapText="1"/>
    </xf>
    <xf numFmtId="0" fontId="19" fillId="0" borderId="6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top" textRotation="255"/>
    </xf>
    <xf numFmtId="0" fontId="13" fillId="4" borderId="136" xfId="2" applyFont="1" applyFill="1" applyBorder="1" applyAlignment="1">
      <alignment horizontal="center" vertical="top" textRotation="255"/>
    </xf>
    <xf numFmtId="0" fontId="13" fillId="4" borderId="2" xfId="2" applyFont="1" applyFill="1" applyBorder="1" applyAlignment="1">
      <alignment horizontal="center" vertical="top" textRotation="255"/>
    </xf>
    <xf numFmtId="0" fontId="19" fillId="0" borderId="1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8" fillId="0" borderId="113" xfId="4" applyFont="1" applyBorder="1" applyAlignment="1" applyProtection="1">
      <alignment horizontal="center" vertical="center"/>
      <protection locked="0"/>
    </xf>
    <xf numFmtId="0" fontId="28" fillId="0" borderId="96" xfId="4" applyFont="1" applyBorder="1" applyAlignment="1" applyProtection="1">
      <alignment horizontal="center" vertical="center"/>
      <protection locked="0"/>
    </xf>
    <xf numFmtId="0" fontId="28" fillId="0" borderId="100" xfId="4" applyFont="1" applyBorder="1" applyAlignment="1" applyProtection="1">
      <alignment horizontal="center" vertical="center"/>
      <protection locked="0"/>
    </xf>
    <xf numFmtId="0" fontId="28" fillId="0" borderId="20" xfId="4" applyFont="1" applyBorder="1" applyAlignment="1" applyProtection="1">
      <alignment horizontal="center" vertical="center"/>
      <protection locked="0"/>
    </xf>
    <xf numFmtId="0" fontId="13" fillId="12" borderId="9" xfId="4" applyFont="1" applyFill="1" applyBorder="1" applyAlignment="1">
      <alignment horizontal="center" vertical="center" wrapText="1"/>
    </xf>
    <xf numFmtId="0" fontId="13" fillId="12" borderId="10" xfId="4" applyFont="1" applyFill="1" applyBorder="1" applyAlignment="1">
      <alignment horizontal="center" vertical="center" wrapText="1"/>
    </xf>
    <xf numFmtId="0" fontId="13" fillId="12" borderId="138" xfId="4" applyFont="1" applyFill="1" applyBorder="1" applyAlignment="1">
      <alignment horizontal="center" vertical="center" wrapText="1"/>
    </xf>
    <xf numFmtId="0" fontId="13" fillId="12" borderId="112" xfId="4" applyFont="1" applyFill="1" applyBorder="1" applyAlignment="1">
      <alignment horizontal="center" vertical="center" wrapText="1"/>
    </xf>
    <xf numFmtId="0" fontId="13" fillId="12" borderId="185" xfId="4" applyFont="1" applyFill="1" applyBorder="1" applyAlignment="1">
      <alignment horizontal="center" vertical="center" wrapText="1"/>
    </xf>
    <xf numFmtId="0" fontId="13" fillId="12" borderId="119" xfId="4" applyFont="1" applyFill="1" applyBorder="1" applyAlignment="1">
      <alignment horizontal="center" vertical="center" wrapText="1"/>
    </xf>
    <xf numFmtId="0" fontId="13" fillId="14" borderId="3" xfId="4" applyFont="1" applyFill="1" applyBorder="1" applyAlignment="1" applyProtection="1">
      <alignment horizontal="center" vertical="center"/>
    </xf>
    <xf numFmtId="0" fontId="13" fillId="14" borderId="28" xfId="4" applyFont="1" applyFill="1" applyBorder="1" applyAlignment="1" applyProtection="1">
      <alignment horizontal="center" vertical="center"/>
    </xf>
    <xf numFmtId="0" fontId="13" fillId="14" borderId="6" xfId="4" applyFont="1" applyFill="1" applyBorder="1" applyAlignment="1" applyProtection="1">
      <alignment horizontal="center" vertical="center"/>
    </xf>
    <xf numFmtId="0" fontId="13" fillId="12" borderId="8" xfId="4" applyFont="1" applyFill="1" applyBorder="1" applyAlignment="1">
      <alignment horizontal="center" vertical="center" wrapText="1"/>
    </xf>
    <xf numFmtId="0" fontId="13" fillId="12" borderId="91" xfId="4" applyFont="1" applyFill="1" applyBorder="1" applyAlignment="1">
      <alignment horizontal="center" vertical="center" wrapText="1"/>
    </xf>
    <xf numFmtId="0" fontId="28" fillId="0" borderId="115" xfId="4" applyFont="1" applyBorder="1" applyAlignment="1" applyProtection="1">
      <alignment horizontal="center" vertical="center"/>
      <protection locked="0"/>
    </xf>
    <xf numFmtId="0" fontId="28" fillId="0" borderId="2" xfId="4" applyFont="1" applyBorder="1" applyAlignment="1" applyProtection="1">
      <alignment horizontal="center" vertical="center"/>
      <protection locked="0"/>
    </xf>
    <xf numFmtId="0" fontId="11" fillId="12" borderId="106" xfId="4" applyFont="1" applyFill="1" applyBorder="1" applyAlignment="1" applyProtection="1">
      <alignment horizontal="right" vertical="center"/>
    </xf>
    <xf numFmtId="0" fontId="11" fillId="12" borderId="107" xfId="4" applyFont="1" applyFill="1" applyBorder="1" applyAlignment="1" applyProtection="1">
      <alignment horizontal="right" vertical="center"/>
    </xf>
    <xf numFmtId="0" fontId="11" fillId="12" borderId="115" xfId="4" applyFont="1" applyFill="1" applyBorder="1" applyAlignment="1" applyProtection="1">
      <alignment horizontal="right" vertical="center"/>
    </xf>
    <xf numFmtId="0" fontId="11" fillId="12" borderId="2" xfId="4" applyFont="1" applyFill="1" applyBorder="1" applyAlignment="1" applyProtection="1">
      <alignment horizontal="right" vertical="center"/>
    </xf>
    <xf numFmtId="184" fontId="11" fillId="12" borderId="184" xfId="4" applyNumberFormat="1" applyFont="1" applyFill="1" applyBorder="1" applyAlignment="1" applyProtection="1">
      <alignment horizontal="center" vertical="center"/>
    </xf>
    <xf numFmtId="184" fontId="11" fillId="12" borderId="136" xfId="4" applyNumberFormat="1" applyFont="1" applyFill="1" applyBorder="1" applyAlignment="1" applyProtection="1">
      <alignment horizontal="center" vertical="center"/>
    </xf>
    <xf numFmtId="179" fontId="11" fillId="12" borderId="184" xfId="4" applyNumberFormat="1" applyFont="1" applyFill="1" applyBorder="1" applyAlignment="1" applyProtection="1">
      <alignment horizontal="center" vertical="center"/>
    </xf>
    <xf numFmtId="179" fontId="11" fillId="12" borderId="136" xfId="4" applyNumberFormat="1" applyFont="1" applyFill="1" applyBorder="1" applyAlignment="1" applyProtection="1">
      <alignment horizontal="center" vertical="center"/>
    </xf>
    <xf numFmtId="0" fontId="11" fillId="12" borderId="2" xfId="4" applyFont="1" applyFill="1" applyBorder="1" applyAlignment="1" applyProtection="1">
      <alignment horizontal="right" vertical="center" wrapText="1"/>
    </xf>
    <xf numFmtId="0" fontId="5" fillId="14" borderId="130" xfId="0" applyFont="1" applyFill="1" applyBorder="1" applyAlignment="1">
      <alignment horizontal="center" vertical="center" wrapText="1"/>
    </xf>
    <xf numFmtId="0" fontId="5" fillId="14" borderId="90" xfId="0" applyFont="1" applyFill="1" applyBorder="1" applyAlignment="1">
      <alignment horizontal="center" vertical="center" wrapText="1"/>
    </xf>
    <xf numFmtId="0" fontId="5" fillId="4" borderId="114" xfId="0" applyNumberFormat="1" applyFont="1" applyFill="1" applyBorder="1" applyAlignment="1">
      <alignment horizontal="center" vertical="center" wrapText="1"/>
    </xf>
    <xf numFmtId="0" fontId="5" fillId="4" borderId="115" xfId="0" applyNumberFormat="1" applyFont="1" applyFill="1" applyBorder="1" applyAlignment="1">
      <alignment horizontal="center" vertical="center" wrapText="1"/>
    </xf>
    <xf numFmtId="49" fontId="5" fillId="6" borderId="130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89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90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130" xfId="0" applyFont="1" applyFill="1" applyBorder="1" applyAlignment="1">
      <alignment horizontal="center" vertical="center"/>
    </xf>
    <xf numFmtId="0" fontId="5" fillId="14" borderId="89" xfId="0" applyFont="1" applyFill="1" applyBorder="1" applyAlignment="1">
      <alignment horizontal="center" vertical="center"/>
    </xf>
    <xf numFmtId="0" fontId="5" fillId="14" borderId="131" xfId="0" applyFont="1" applyFill="1" applyBorder="1" applyAlignment="1">
      <alignment horizontal="center" vertical="center"/>
    </xf>
    <xf numFmtId="0" fontId="5" fillId="14" borderId="84" xfId="0" applyFont="1" applyFill="1" applyBorder="1" applyAlignment="1">
      <alignment horizontal="center" vertical="center"/>
    </xf>
    <xf numFmtId="0" fontId="5" fillId="14" borderId="9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 applyProtection="1">
      <alignment horizontal="center" vertical="center"/>
      <protection locked="0"/>
    </xf>
    <xf numFmtId="49" fontId="5" fillId="10" borderId="45" xfId="0" applyNumberFormat="1" applyFont="1" applyFill="1" applyBorder="1" applyAlignment="1" applyProtection="1">
      <alignment horizontal="center" vertical="center"/>
      <protection locked="0"/>
    </xf>
    <xf numFmtId="49" fontId="5" fillId="9" borderId="130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90" xfId="0" applyNumberFormat="1" applyFont="1" applyFill="1" applyBorder="1" applyAlignment="1" applyProtection="1">
      <alignment horizontal="center" vertical="center" wrapText="1"/>
      <protection locked="0"/>
    </xf>
    <xf numFmtId="0" fontId="5" fillId="13" borderId="130" xfId="0" applyFont="1" applyFill="1" applyBorder="1" applyAlignment="1">
      <alignment horizontal="center" vertical="center" wrapText="1"/>
    </xf>
    <xf numFmtId="0" fontId="5" fillId="13" borderId="131" xfId="0" applyFont="1" applyFill="1" applyBorder="1" applyAlignment="1">
      <alignment horizontal="center" vertical="center" wrapText="1"/>
    </xf>
    <xf numFmtId="0" fontId="5" fillId="14" borderId="89" xfId="0" applyFont="1" applyFill="1" applyBorder="1" applyAlignment="1">
      <alignment horizontal="center" vertical="center" wrapText="1"/>
    </xf>
    <xf numFmtId="49" fontId="5" fillId="10" borderId="113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96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97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45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113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96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97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130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89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9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left" vertical="center" wrapText="1"/>
      <protection locked="0"/>
    </xf>
    <xf numFmtId="0" fontId="31" fillId="0" borderId="38" xfId="0" applyFont="1" applyBorder="1" applyAlignment="1" applyProtection="1">
      <alignment horizontal="left" vertical="center" wrapText="1"/>
      <protection locked="0"/>
    </xf>
    <xf numFmtId="49" fontId="5" fillId="6" borderId="96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84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13" xfId="0" applyFont="1" applyFill="1" applyBorder="1" applyAlignment="1" applyProtection="1">
      <alignment horizontal="center" vertical="center" wrapText="1"/>
      <protection locked="0"/>
    </xf>
    <xf numFmtId="0" fontId="5" fillId="6" borderId="96" xfId="0" applyFont="1" applyFill="1" applyBorder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 applyProtection="1">
      <alignment horizontal="center" vertical="center" wrapText="1"/>
    </xf>
    <xf numFmtId="0" fontId="9" fillId="6" borderId="37" xfId="0" applyFont="1" applyFill="1" applyBorder="1" applyAlignment="1" applyProtection="1">
      <alignment horizontal="center" vertical="center" wrapText="1"/>
    </xf>
    <xf numFmtId="0" fontId="14" fillId="5" borderId="183" xfId="0" applyFont="1" applyFill="1" applyBorder="1" applyAlignment="1">
      <alignment horizontal="center" vertical="center" wrapText="1"/>
    </xf>
    <xf numFmtId="0" fontId="14" fillId="5" borderId="187" xfId="0" applyFont="1" applyFill="1" applyBorder="1" applyAlignment="1">
      <alignment horizontal="center" vertical="center" wrapText="1"/>
    </xf>
    <xf numFmtId="0" fontId="11" fillId="5" borderId="100" xfId="0" applyFont="1" applyFill="1" applyBorder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4" borderId="157" xfId="0" applyFont="1" applyFill="1" applyBorder="1" applyAlignment="1" applyProtection="1">
      <alignment horizontal="center" vertical="center"/>
    </xf>
    <xf numFmtId="0" fontId="11" fillId="4" borderId="99" xfId="0" applyFont="1" applyFill="1" applyBorder="1" applyAlignment="1" applyProtection="1">
      <alignment horizontal="center" vertical="center"/>
    </xf>
    <xf numFmtId="0" fontId="11" fillId="4" borderId="187" xfId="0" applyFont="1" applyFill="1" applyBorder="1" applyAlignment="1" applyProtection="1">
      <alignment horizontal="center" vertical="center"/>
    </xf>
    <xf numFmtId="0" fontId="11" fillId="5" borderId="122" xfId="0" applyFont="1" applyFill="1" applyBorder="1" applyAlignment="1" applyProtection="1">
      <alignment horizontal="center" vertical="center" wrapText="1"/>
    </xf>
    <xf numFmtId="0" fontId="11" fillId="5" borderId="114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0" borderId="15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3" fillId="5" borderId="186" xfId="0" applyFont="1" applyFill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</cellXfs>
  <cellStyles count="9">
    <cellStyle name="桁区切り" xfId="1" builtinId="6"/>
    <cellStyle name="桁区切り 2" xfId="5" xr:uid="{00000000-0005-0000-0000-000001000000}"/>
    <cellStyle name="標準" xfId="0" builtinId="0"/>
    <cellStyle name="標準 2" xfId="8" xr:uid="{8B780A7D-4648-4152-906F-522628919F3D}"/>
    <cellStyle name="標準 2 2" xfId="6" xr:uid="{11852F36-E73D-43F0-8AD7-1962346647D6}"/>
    <cellStyle name="標準 3" xfId="7" xr:uid="{E527C2F1-08E5-4462-9195-F228DE3176A1}"/>
    <cellStyle name="標準_（様式2）2006ＡＬＳ療養者支援にかかわる難病対策事業の実施状況とその課題" xfId="2" xr:uid="{00000000-0005-0000-0000-000003000000}"/>
    <cellStyle name="標準_管轄地域の概況(入力表)" xfId="3" xr:uid="{00000000-0005-0000-0000-000004000000}"/>
    <cellStyle name="標準_訪問看護ステーションツール" xfId="4" xr:uid="{00000000-0005-0000-0000-00000500000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9" defaultPivotStyle="PivotStyleLight16">
    <tableStyle name="テーブル スタイル 1" pivot="0" count="1" xr9:uid="{00000000-0011-0000-FFFF-FFFF00000000}">
      <tableStyleElement type="secondRowStripe" dxfId="1"/>
    </tableStyle>
    <tableStyle name="テーブル スタイル 2" pivot="0" count="1" xr9:uid="{00000000-0011-0000-FFFF-FFFF01000000}"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58</xdr:row>
      <xdr:rowOff>38100</xdr:rowOff>
    </xdr:from>
    <xdr:to>
      <xdr:col>2</xdr:col>
      <xdr:colOff>853440</xdr:colOff>
      <xdr:row>59</xdr:row>
      <xdr:rowOff>99060</xdr:rowOff>
    </xdr:to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SpPr txBox="1">
          <a:spLocks noChangeArrowheads="1"/>
        </xdr:cNvSpPr>
      </xdr:nvSpPr>
      <xdr:spPr bwMode="auto">
        <a:xfrm>
          <a:off x="754380" y="2085594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51"/>
  <sheetViews>
    <sheetView showGridLines="0" tabSelected="1" view="pageLayout" zoomScale="70" zoomScaleNormal="90" zoomScaleSheetLayoutView="80" zoomScalePageLayoutView="70" workbookViewId="0">
      <selection activeCell="AM1" sqref="AM1:AP1"/>
    </sheetView>
  </sheetViews>
  <sheetFormatPr defaultColWidth="9" defaultRowHeight="13.2"/>
  <cols>
    <col min="1" max="1" width="3.77734375" style="127" customWidth="1"/>
    <col min="2" max="2" width="8.6640625" style="122" customWidth="1"/>
    <col min="3" max="3" width="8.109375" style="122" customWidth="1"/>
    <col min="4" max="4" width="10" style="115" customWidth="1"/>
    <col min="5" max="5" width="5.109375" style="115" customWidth="1"/>
    <col min="6" max="6" width="4.6640625" style="115" customWidth="1"/>
    <col min="7" max="11" width="5" style="115" customWidth="1"/>
    <col min="12" max="12" width="7.109375" style="115" customWidth="1"/>
    <col min="13" max="17" width="4.77734375" style="115" customWidth="1"/>
    <col min="18" max="18" width="9.109375" style="115" customWidth="1"/>
    <col min="19" max="19" width="3.77734375" style="115" customWidth="1"/>
    <col min="20" max="20" width="5.44140625" style="115" customWidth="1"/>
    <col min="21" max="21" width="8" style="115" customWidth="1"/>
    <col min="22" max="22" width="3.77734375" style="115" customWidth="1"/>
    <col min="23" max="23" width="5.6640625" style="115" customWidth="1"/>
    <col min="24" max="24" width="9.33203125" style="115" customWidth="1"/>
    <col min="25" max="25" width="9.77734375" style="115" customWidth="1"/>
    <col min="26" max="26" width="12.6640625" style="115" customWidth="1"/>
    <col min="27" max="27" width="10.109375" style="115" customWidth="1"/>
    <col min="28" max="28" width="8.6640625" style="115" customWidth="1"/>
    <col min="29" max="29" width="3.109375" style="115" customWidth="1"/>
    <col min="30" max="30" width="6" style="115" customWidth="1"/>
    <col min="31" max="32" width="6.77734375" style="115" customWidth="1"/>
    <col min="33" max="34" width="8" style="115" customWidth="1"/>
    <col min="35" max="35" width="6.44140625" style="115" customWidth="1"/>
    <col min="36" max="40" width="5.33203125" style="115" customWidth="1"/>
    <col min="41" max="41" width="13.6640625" style="115" customWidth="1"/>
    <col min="42" max="42" width="5.77734375" style="115" customWidth="1"/>
    <col min="43" max="43" width="2.77734375" style="115" customWidth="1"/>
    <col min="44" max="16384" width="9" style="115"/>
  </cols>
  <sheetData>
    <row r="1" spans="1:42" ht="26.25" customHeight="1" thickBot="1">
      <c r="A1" s="114" t="s">
        <v>327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H1" s="436" t="s">
        <v>413</v>
      </c>
      <c r="AI1" s="434" t="s">
        <v>418</v>
      </c>
      <c r="AJ1" s="436" t="s">
        <v>414</v>
      </c>
      <c r="AK1" s="436" t="s">
        <v>418</v>
      </c>
      <c r="AL1" s="435" t="s">
        <v>412</v>
      </c>
      <c r="AM1" s="664"/>
      <c r="AN1" s="665"/>
      <c r="AO1" s="665"/>
      <c r="AP1" s="666"/>
    </row>
    <row r="2" spans="1:42" ht="9.75" customHeight="1">
      <c r="A2" s="117"/>
      <c r="B2" s="117"/>
      <c r="C2" s="118"/>
      <c r="D2" s="119"/>
      <c r="E2" s="118"/>
      <c r="F2" s="120"/>
      <c r="G2" s="120"/>
      <c r="H2" s="120"/>
      <c r="I2" s="120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2" ht="16.95" customHeight="1">
      <c r="A3" s="121" t="s">
        <v>236</v>
      </c>
      <c r="C3" s="123"/>
      <c r="D3" s="123"/>
      <c r="E3" s="124"/>
      <c r="F3" s="124"/>
      <c r="G3" s="124"/>
      <c r="H3" s="148"/>
      <c r="I3" s="148"/>
      <c r="J3" s="148"/>
      <c r="K3" s="124"/>
      <c r="L3" s="124"/>
      <c r="M3" s="124"/>
      <c r="S3" s="125"/>
      <c r="T3" s="125"/>
      <c r="U3" s="125"/>
      <c r="V3" s="118"/>
      <c r="W3" s="126"/>
      <c r="Y3" s="126"/>
      <c r="Z3" s="126"/>
      <c r="AB3" s="125"/>
    </row>
    <row r="4" spans="1:42" ht="15" customHeight="1">
      <c r="B4" s="128"/>
      <c r="C4" s="129" t="s">
        <v>156</v>
      </c>
      <c r="D4" s="130"/>
      <c r="E4" s="130"/>
      <c r="F4" s="131"/>
      <c r="G4" s="131"/>
      <c r="H4" s="374" t="s">
        <v>344</v>
      </c>
      <c r="I4" s="377"/>
      <c r="J4" s="373" t="s">
        <v>343</v>
      </c>
      <c r="K4" s="378"/>
      <c r="L4" s="131" t="s">
        <v>337</v>
      </c>
      <c r="M4" s="131"/>
      <c r="N4" s="131"/>
      <c r="O4" s="131"/>
      <c r="P4" s="131"/>
      <c r="Q4" s="131"/>
      <c r="R4" s="131"/>
      <c r="S4" s="131"/>
      <c r="T4" s="132"/>
      <c r="U4" s="124"/>
      <c r="V4" s="118"/>
      <c r="W4" s="125"/>
      <c r="X4" s="125"/>
      <c r="Y4" s="125"/>
      <c r="Z4" s="118"/>
      <c r="AA4" s="118"/>
      <c r="AB4" s="126"/>
      <c r="AC4" s="118"/>
      <c r="AD4" s="118"/>
      <c r="AE4" s="118"/>
      <c r="AF4" s="133"/>
      <c r="AG4" s="133"/>
      <c r="AI4" s="133"/>
    </row>
    <row r="5" spans="1:42" ht="12.75" customHeight="1">
      <c r="C5" s="134" t="s">
        <v>336</v>
      </c>
      <c r="D5" s="123"/>
      <c r="E5" s="123"/>
      <c r="F5" s="124"/>
      <c r="G5" s="124"/>
      <c r="H5" s="124"/>
      <c r="I5" s="124"/>
      <c r="J5" s="124"/>
      <c r="K5" s="124"/>
      <c r="L5" s="124"/>
      <c r="M5" s="124"/>
      <c r="N5" s="124"/>
      <c r="P5" s="124"/>
      <c r="Q5" s="124"/>
      <c r="R5" s="124"/>
      <c r="S5" s="124"/>
      <c r="T5" s="135"/>
      <c r="U5" s="124"/>
      <c r="V5" s="118"/>
      <c r="W5" s="133"/>
      <c r="X5" s="133"/>
      <c r="Y5" s="133"/>
      <c r="Z5" s="118"/>
      <c r="AA5" s="133"/>
      <c r="AC5" s="133"/>
      <c r="AD5" s="133"/>
      <c r="AE5" s="133"/>
      <c r="AF5" s="133"/>
      <c r="AG5" s="133"/>
      <c r="AH5" s="133"/>
      <c r="AI5" s="118"/>
    </row>
    <row r="6" spans="1:42" ht="12.75" customHeight="1">
      <c r="C6" s="134"/>
      <c r="D6" s="123"/>
      <c r="E6" s="123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35"/>
      <c r="U6" s="124"/>
      <c r="V6" s="118"/>
      <c r="W6" s="133"/>
      <c r="X6" s="133"/>
      <c r="Y6" s="133"/>
      <c r="Z6" s="118"/>
      <c r="AA6" s="133"/>
      <c r="AC6" s="133"/>
      <c r="AD6" s="133"/>
      <c r="AE6" s="133"/>
      <c r="AF6" s="133"/>
      <c r="AG6" s="133"/>
      <c r="AH6" s="133"/>
      <c r="AI6" s="118"/>
    </row>
    <row r="7" spans="1:42" ht="15.75" customHeight="1">
      <c r="C7" s="475" t="s">
        <v>170</v>
      </c>
      <c r="D7" s="136"/>
      <c r="E7" s="123"/>
      <c r="F7" s="124"/>
      <c r="G7" s="124"/>
      <c r="H7" s="479" t="s">
        <v>333</v>
      </c>
      <c r="I7" s="479"/>
      <c r="J7" s="479"/>
      <c r="K7" s="479"/>
      <c r="L7" s="124"/>
      <c r="M7" s="124" t="s">
        <v>264</v>
      </c>
      <c r="N7" s="140"/>
      <c r="O7" s="124" t="s">
        <v>110</v>
      </c>
      <c r="P7" s="124" t="s">
        <v>260</v>
      </c>
      <c r="Q7" s="124"/>
      <c r="R7" s="140"/>
      <c r="S7" s="124" t="s">
        <v>110</v>
      </c>
      <c r="T7" s="135"/>
      <c r="U7" s="124"/>
      <c r="V7" s="118"/>
      <c r="W7" s="133"/>
      <c r="AA7" s="133"/>
      <c r="AB7" s="118"/>
      <c r="AC7" s="133"/>
      <c r="AD7" s="133"/>
      <c r="AE7" s="133"/>
      <c r="AF7" s="133"/>
      <c r="AG7" s="133"/>
      <c r="AH7" s="133"/>
      <c r="AI7" s="118"/>
    </row>
    <row r="8" spans="1:42" ht="15.75" customHeight="1">
      <c r="C8" s="476" t="s">
        <v>1</v>
      </c>
      <c r="D8" s="368"/>
      <c r="E8" s="124" t="s">
        <v>2</v>
      </c>
      <c r="F8" s="124"/>
      <c r="G8" s="124"/>
      <c r="H8" s="479" t="s">
        <v>334</v>
      </c>
      <c r="I8" s="479"/>
      <c r="J8" s="479"/>
      <c r="K8" s="479"/>
      <c r="L8" s="124"/>
      <c r="M8" s="124" t="s">
        <v>264</v>
      </c>
      <c r="N8" s="140"/>
      <c r="O8" s="124" t="s">
        <v>110</v>
      </c>
      <c r="P8" s="124" t="s">
        <v>260</v>
      </c>
      <c r="Q8" s="124"/>
      <c r="R8" s="140"/>
      <c r="S8" s="124" t="s">
        <v>110</v>
      </c>
      <c r="T8" s="135"/>
      <c r="U8" s="124"/>
      <c r="V8" s="118"/>
      <c r="W8" s="133"/>
      <c r="AA8" s="133"/>
      <c r="AB8" s="133"/>
      <c r="AC8" s="133"/>
      <c r="AD8" s="133"/>
      <c r="AE8" s="133"/>
      <c r="AF8" s="133"/>
      <c r="AG8" s="133"/>
      <c r="AH8" s="133"/>
      <c r="AI8" s="118"/>
    </row>
    <row r="9" spans="1:42" ht="15.75" customHeight="1">
      <c r="C9" s="476" t="s">
        <v>3</v>
      </c>
      <c r="D9" s="442"/>
      <c r="E9" s="138" t="s">
        <v>292</v>
      </c>
      <c r="F9" s="124"/>
      <c r="G9" s="124"/>
      <c r="H9" s="479" t="s">
        <v>335</v>
      </c>
      <c r="I9" s="479"/>
      <c r="J9" s="479"/>
      <c r="K9" s="479"/>
      <c r="L9" s="124"/>
      <c r="M9" s="124" t="s">
        <v>264</v>
      </c>
      <c r="N9" s="140"/>
      <c r="O9" s="124" t="s">
        <v>110</v>
      </c>
      <c r="P9" s="124" t="s">
        <v>260</v>
      </c>
      <c r="Q9" s="124"/>
      <c r="R9" s="140"/>
      <c r="S9" s="124" t="s">
        <v>110</v>
      </c>
      <c r="T9" s="135"/>
      <c r="U9" s="124"/>
      <c r="V9" s="139"/>
      <c r="W9" s="133"/>
      <c r="AA9" s="133"/>
      <c r="AB9" s="133"/>
      <c r="AC9" s="133"/>
      <c r="AD9" s="133"/>
      <c r="AE9" s="133"/>
      <c r="AF9" s="133"/>
      <c r="AG9" s="133"/>
      <c r="AH9" s="133"/>
      <c r="AI9" s="118"/>
    </row>
    <row r="10" spans="1:42" ht="15.75" customHeight="1">
      <c r="C10" s="477" t="s">
        <v>265</v>
      </c>
      <c r="D10" s="124"/>
      <c r="E10" s="773"/>
      <c r="F10" s="773"/>
      <c r="G10" s="124" t="s">
        <v>2</v>
      </c>
      <c r="H10" s="479" t="s">
        <v>263</v>
      </c>
      <c r="I10" s="479"/>
      <c r="J10" s="479"/>
      <c r="K10" s="479"/>
      <c r="L10" s="124"/>
      <c r="M10" s="124" t="s">
        <v>264</v>
      </c>
      <c r="N10" s="140"/>
      <c r="O10" s="124" t="s">
        <v>110</v>
      </c>
      <c r="P10" s="124"/>
      <c r="Q10" s="124"/>
      <c r="R10" s="139"/>
      <c r="S10" s="141"/>
      <c r="T10" s="135"/>
      <c r="U10" s="124"/>
      <c r="V10" s="139"/>
      <c r="W10" s="133"/>
      <c r="AA10" s="133"/>
      <c r="AB10" s="133"/>
      <c r="AC10" s="133"/>
      <c r="AD10" s="133"/>
      <c r="AE10" s="133"/>
      <c r="AF10" s="133"/>
      <c r="AG10" s="133"/>
      <c r="AH10" s="133"/>
      <c r="AI10" s="118"/>
    </row>
    <row r="11" spans="1:42" ht="15.75" customHeight="1">
      <c r="C11" s="478" t="s">
        <v>4</v>
      </c>
      <c r="D11" s="142" t="s">
        <v>159</v>
      </c>
      <c r="E11" s="137"/>
      <c r="F11" s="124" t="s">
        <v>2</v>
      </c>
      <c r="H11" s="479" t="s">
        <v>134</v>
      </c>
      <c r="I11" s="479"/>
      <c r="J11" s="479"/>
      <c r="K11" s="479"/>
      <c r="L11" s="143"/>
      <c r="M11" s="124" t="s">
        <v>264</v>
      </c>
      <c r="N11" s="140"/>
      <c r="O11" s="124" t="s">
        <v>110</v>
      </c>
      <c r="P11" s="124"/>
      <c r="Q11" s="124"/>
      <c r="R11" s="124"/>
      <c r="S11" s="141"/>
      <c r="T11" s="135"/>
      <c r="U11" s="124"/>
      <c r="V11" s="139"/>
      <c r="W11" s="133"/>
      <c r="AA11" s="133"/>
      <c r="AB11" s="133"/>
      <c r="AC11" s="133"/>
      <c r="AD11" s="133"/>
      <c r="AE11" s="133"/>
      <c r="AF11" s="133"/>
      <c r="AG11" s="133"/>
      <c r="AH11" s="133"/>
      <c r="AI11" s="118"/>
    </row>
    <row r="12" spans="1:42" ht="15.75" customHeight="1">
      <c r="C12" s="478" t="s">
        <v>251</v>
      </c>
      <c r="D12" s="142" t="s">
        <v>157</v>
      </c>
      <c r="E12" s="376"/>
      <c r="F12" s="124" t="s">
        <v>2</v>
      </c>
      <c r="H12" s="479" t="s">
        <v>338</v>
      </c>
      <c r="I12" s="479"/>
      <c r="J12" s="479"/>
      <c r="K12" s="479"/>
      <c r="L12" s="124"/>
      <c r="M12" s="124" t="s">
        <v>264</v>
      </c>
      <c r="N12" s="140"/>
      <c r="O12" s="124" t="s">
        <v>110</v>
      </c>
      <c r="P12" s="124"/>
      <c r="Q12" s="139"/>
      <c r="R12" s="141"/>
      <c r="S12" s="124"/>
      <c r="T12" s="135"/>
      <c r="U12" s="124"/>
      <c r="V12" s="139"/>
      <c r="W12" s="133"/>
      <c r="AA12" s="133"/>
      <c r="AB12" s="133"/>
      <c r="AC12" s="133"/>
      <c r="AD12" s="133"/>
      <c r="AE12" s="133"/>
      <c r="AF12" s="133"/>
      <c r="AG12" s="133"/>
      <c r="AH12" s="133"/>
      <c r="AI12" s="118"/>
    </row>
    <row r="13" spans="1:42" ht="15.75" customHeight="1">
      <c r="C13" s="144"/>
      <c r="D13" s="142" t="s">
        <v>252</v>
      </c>
      <c r="E13" s="376"/>
      <c r="F13" s="124" t="s">
        <v>2</v>
      </c>
      <c r="H13" s="480"/>
      <c r="I13" s="481" t="s">
        <v>340</v>
      </c>
      <c r="J13" s="480"/>
      <c r="K13" s="480"/>
      <c r="P13" s="124"/>
      <c r="Q13" s="124"/>
      <c r="R13" s="124"/>
      <c r="S13" s="124"/>
      <c r="T13" s="135"/>
      <c r="U13" s="143"/>
      <c r="V13" s="118"/>
      <c r="W13" s="133"/>
      <c r="AA13" s="133"/>
      <c r="AB13" s="133"/>
      <c r="AC13" s="133"/>
      <c r="AD13" s="133"/>
      <c r="AE13" s="133"/>
      <c r="AF13" s="133"/>
      <c r="AG13" s="133"/>
      <c r="AH13" s="133"/>
      <c r="AI13" s="118"/>
    </row>
    <row r="14" spans="1:42" ht="15.75" customHeight="1">
      <c r="C14" s="145"/>
      <c r="D14" s="142" t="s">
        <v>158</v>
      </c>
      <c r="E14" s="376"/>
      <c r="F14" s="124" t="s">
        <v>2</v>
      </c>
      <c r="H14" s="143"/>
      <c r="I14" s="143"/>
      <c r="J14" s="143"/>
      <c r="K14" s="143"/>
      <c r="L14" s="143"/>
      <c r="M14" s="124"/>
      <c r="N14" s="143"/>
      <c r="O14" s="124"/>
      <c r="P14" s="124"/>
      <c r="Q14" s="124"/>
      <c r="R14" s="141"/>
      <c r="S14" s="143"/>
      <c r="T14" s="135"/>
      <c r="U14" s="143"/>
      <c r="V14" s="118"/>
      <c r="W14" s="133"/>
      <c r="AA14" s="133"/>
      <c r="AB14" s="133"/>
      <c r="AC14" s="133"/>
      <c r="AD14" s="133"/>
      <c r="AE14" s="133"/>
      <c r="AF14" s="133"/>
      <c r="AG14" s="133"/>
      <c r="AH14" s="118"/>
      <c r="AI14" s="118"/>
    </row>
    <row r="15" spans="1:42" ht="10.5" customHeight="1">
      <c r="C15" s="146"/>
      <c r="D15" s="147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9"/>
      <c r="S15" s="148"/>
      <c r="T15" s="150"/>
      <c r="U15" s="124"/>
      <c r="V15" s="118"/>
      <c r="W15" s="133"/>
      <c r="X15" s="133"/>
      <c r="Y15" s="139"/>
      <c r="Z15" s="118"/>
      <c r="AA15" s="133"/>
      <c r="AB15" s="133"/>
      <c r="AC15" s="133"/>
      <c r="AD15" s="133"/>
      <c r="AE15" s="133"/>
      <c r="AF15" s="133"/>
      <c r="AG15" s="133"/>
      <c r="AH15" s="118"/>
      <c r="AI15" s="118"/>
    </row>
    <row r="16" spans="1:42" ht="9" customHeight="1">
      <c r="M16" s="124"/>
      <c r="N16" s="151"/>
      <c r="Q16" s="124"/>
      <c r="R16" s="141"/>
      <c r="AE16" s="133"/>
      <c r="AF16" s="133"/>
      <c r="AG16" s="133"/>
      <c r="AH16" s="118"/>
      <c r="AI16" s="139"/>
      <c r="AJ16" s="133"/>
      <c r="AK16" s="133"/>
      <c r="AL16" s="133"/>
      <c r="AM16" s="133"/>
      <c r="AN16" s="133"/>
      <c r="AO16" s="133"/>
      <c r="AP16" s="133"/>
    </row>
    <row r="17" spans="1:42" ht="17.399999999999999" customHeight="1">
      <c r="A17" s="152" t="s">
        <v>328</v>
      </c>
      <c r="P17" s="153"/>
      <c r="R17" s="141"/>
      <c r="S17" s="116"/>
      <c r="T17" s="116"/>
    </row>
    <row r="18" spans="1:42" ht="6.75" customHeight="1">
      <c r="A18" s="154"/>
      <c r="P18" s="153"/>
      <c r="Q18" s="116"/>
      <c r="R18" s="141"/>
      <c r="S18" s="116"/>
      <c r="T18" s="116"/>
      <c r="Y18" s="116"/>
      <c r="AD18" s="116"/>
      <c r="AI18" s="139"/>
    </row>
    <row r="19" spans="1:42" s="157" customFormat="1" ht="14.25" customHeight="1" thickBot="1">
      <c r="A19" s="155"/>
      <c r="B19" s="156" t="s">
        <v>61</v>
      </c>
      <c r="M19" s="156" t="s">
        <v>7</v>
      </c>
      <c r="R19" s="158"/>
      <c r="U19" s="156" t="s">
        <v>350</v>
      </c>
      <c r="Z19" s="157" t="s">
        <v>351</v>
      </c>
      <c r="AB19" s="159"/>
      <c r="AC19" s="159"/>
      <c r="AD19" s="159"/>
      <c r="AH19" s="160" t="s">
        <v>352</v>
      </c>
      <c r="AI19" s="159"/>
      <c r="AM19" s="155" t="s">
        <v>353</v>
      </c>
    </row>
    <row r="20" spans="1:42" s="161" customFormat="1" ht="63" customHeight="1" thickTop="1">
      <c r="A20" s="776" t="s">
        <v>8</v>
      </c>
      <c r="B20" s="742" t="s">
        <v>9</v>
      </c>
      <c r="C20" s="742" t="s">
        <v>10</v>
      </c>
      <c r="D20" s="742" t="s">
        <v>192</v>
      </c>
      <c r="E20" s="445" t="s">
        <v>11</v>
      </c>
      <c r="F20" s="445" t="s">
        <v>62</v>
      </c>
      <c r="G20" s="696" t="s">
        <v>12</v>
      </c>
      <c r="H20" s="697"/>
      <c r="I20" s="697"/>
      <c r="J20" s="697"/>
      <c r="K20" s="698"/>
      <c r="L20" s="742" t="s">
        <v>193</v>
      </c>
      <c r="M20" s="709" t="s">
        <v>13</v>
      </c>
      <c r="N20" s="710"/>
      <c r="O20" s="710"/>
      <c r="P20" s="710"/>
      <c r="Q20" s="711"/>
      <c r="R20" s="717" t="s">
        <v>75</v>
      </c>
      <c r="S20" s="718"/>
      <c r="T20" s="719"/>
      <c r="U20" s="717" t="s">
        <v>14</v>
      </c>
      <c r="V20" s="718"/>
      <c r="W20" s="719"/>
      <c r="X20" s="446" t="s">
        <v>15</v>
      </c>
      <c r="Y20" s="447" t="s">
        <v>76</v>
      </c>
      <c r="Z20" s="448" t="s">
        <v>194</v>
      </c>
      <c r="AA20" s="447" t="s">
        <v>17</v>
      </c>
      <c r="AB20" s="717" t="s">
        <v>234</v>
      </c>
      <c r="AC20" s="718"/>
      <c r="AD20" s="719"/>
      <c r="AE20" s="754" t="s">
        <v>18</v>
      </c>
      <c r="AF20" s="755"/>
      <c r="AG20" s="699" t="s">
        <v>250</v>
      </c>
      <c r="AH20" s="700"/>
      <c r="AI20" s="726" t="s">
        <v>404</v>
      </c>
      <c r="AJ20" s="674" t="s">
        <v>293</v>
      </c>
      <c r="AK20" s="674" t="s">
        <v>294</v>
      </c>
      <c r="AL20" s="674" t="s">
        <v>295</v>
      </c>
      <c r="AM20" s="674" t="s">
        <v>242</v>
      </c>
      <c r="AN20" s="674" t="s">
        <v>190</v>
      </c>
      <c r="AO20" s="674" t="s">
        <v>191</v>
      </c>
      <c r="AP20" s="779" t="s">
        <v>221</v>
      </c>
    </row>
    <row r="21" spans="1:42" s="127" customFormat="1" ht="24" customHeight="1">
      <c r="A21" s="777"/>
      <c r="B21" s="743"/>
      <c r="C21" s="743"/>
      <c r="D21" s="743"/>
      <c r="E21" s="751" t="s">
        <v>197</v>
      </c>
      <c r="F21" s="751" t="s">
        <v>0</v>
      </c>
      <c r="G21" s="765" t="s">
        <v>82</v>
      </c>
      <c r="H21" s="766"/>
      <c r="I21" s="766"/>
      <c r="J21" s="766"/>
      <c r="K21" s="767"/>
      <c r="L21" s="743"/>
      <c r="M21" s="765" t="s">
        <v>82</v>
      </c>
      <c r="N21" s="766"/>
      <c r="O21" s="766"/>
      <c r="P21" s="766"/>
      <c r="Q21" s="767"/>
      <c r="R21" s="706" t="s">
        <v>195</v>
      </c>
      <c r="S21" s="720" t="s">
        <v>63</v>
      </c>
      <c r="T21" s="701" t="s">
        <v>19</v>
      </c>
      <c r="U21" s="706" t="s">
        <v>195</v>
      </c>
      <c r="V21" s="720" t="s">
        <v>63</v>
      </c>
      <c r="W21" s="701" t="s">
        <v>19</v>
      </c>
      <c r="X21" s="706" t="s">
        <v>195</v>
      </c>
      <c r="Y21" s="706" t="s">
        <v>195</v>
      </c>
      <c r="Z21" s="704" t="s">
        <v>330</v>
      </c>
      <c r="AA21" s="706" t="s">
        <v>195</v>
      </c>
      <c r="AB21" s="706" t="s">
        <v>195</v>
      </c>
      <c r="AC21" s="732" t="s">
        <v>135</v>
      </c>
      <c r="AD21" s="701" t="s">
        <v>20</v>
      </c>
      <c r="AE21" s="706" t="s">
        <v>185</v>
      </c>
      <c r="AF21" s="701" t="s">
        <v>20</v>
      </c>
      <c r="AG21" s="449" t="s">
        <v>21</v>
      </c>
      <c r="AH21" s="701" t="s">
        <v>22</v>
      </c>
      <c r="AI21" s="727"/>
      <c r="AJ21" s="781"/>
      <c r="AK21" s="675"/>
      <c r="AL21" s="675"/>
      <c r="AM21" s="675"/>
      <c r="AN21" s="675"/>
      <c r="AO21" s="675"/>
      <c r="AP21" s="780"/>
    </row>
    <row r="22" spans="1:42" ht="24" customHeight="1">
      <c r="A22" s="777"/>
      <c r="B22" s="743"/>
      <c r="C22" s="743"/>
      <c r="D22" s="743"/>
      <c r="E22" s="752"/>
      <c r="F22" s="752"/>
      <c r="G22" s="748" t="s">
        <v>23</v>
      </c>
      <c r="H22" s="714" t="s">
        <v>24</v>
      </c>
      <c r="I22" s="714" t="s">
        <v>25</v>
      </c>
      <c r="J22" s="714" t="s">
        <v>26</v>
      </c>
      <c r="K22" s="768" t="s">
        <v>27</v>
      </c>
      <c r="L22" s="743"/>
      <c r="M22" s="748" t="s">
        <v>28</v>
      </c>
      <c r="N22" s="714" t="s">
        <v>29</v>
      </c>
      <c r="O22" s="714" t="s">
        <v>30</v>
      </c>
      <c r="P22" s="714" t="s">
        <v>31</v>
      </c>
      <c r="Q22" s="745" t="s">
        <v>32</v>
      </c>
      <c r="R22" s="707"/>
      <c r="S22" s="721"/>
      <c r="T22" s="740"/>
      <c r="U22" s="707"/>
      <c r="V22" s="721"/>
      <c r="W22" s="740"/>
      <c r="X22" s="707"/>
      <c r="Y22" s="707"/>
      <c r="Z22" s="705"/>
      <c r="AA22" s="707"/>
      <c r="AB22" s="707"/>
      <c r="AC22" s="733"/>
      <c r="AD22" s="702"/>
      <c r="AE22" s="707"/>
      <c r="AF22" s="702"/>
      <c r="AG22" s="450"/>
      <c r="AH22" s="702"/>
      <c r="AI22" s="727"/>
      <c r="AJ22" s="781"/>
      <c r="AK22" s="675"/>
      <c r="AL22" s="675"/>
      <c r="AM22" s="675"/>
      <c r="AN22" s="675"/>
      <c r="AO22" s="675"/>
      <c r="AP22" s="780"/>
    </row>
    <row r="23" spans="1:42" ht="24" customHeight="1">
      <c r="A23" s="777"/>
      <c r="B23" s="743"/>
      <c r="C23" s="743"/>
      <c r="D23" s="743"/>
      <c r="E23" s="752"/>
      <c r="F23" s="752"/>
      <c r="G23" s="749"/>
      <c r="H23" s="715"/>
      <c r="I23" s="715"/>
      <c r="J23" s="715"/>
      <c r="K23" s="769"/>
      <c r="L23" s="743"/>
      <c r="M23" s="749"/>
      <c r="N23" s="715"/>
      <c r="O23" s="715"/>
      <c r="P23" s="715"/>
      <c r="Q23" s="746"/>
      <c r="R23" s="707"/>
      <c r="S23" s="721"/>
      <c r="T23" s="740"/>
      <c r="U23" s="707"/>
      <c r="V23" s="721"/>
      <c r="W23" s="740"/>
      <c r="X23" s="707"/>
      <c r="Y23" s="707"/>
      <c r="Z23" s="705"/>
      <c r="AA23" s="707"/>
      <c r="AB23" s="707"/>
      <c r="AC23" s="733"/>
      <c r="AD23" s="702"/>
      <c r="AE23" s="707"/>
      <c r="AF23" s="702"/>
      <c r="AG23" s="451" t="s">
        <v>33</v>
      </c>
      <c r="AH23" s="702"/>
      <c r="AI23" s="727"/>
      <c r="AJ23" s="781"/>
      <c r="AK23" s="675"/>
      <c r="AL23" s="675"/>
      <c r="AM23" s="675"/>
      <c r="AN23" s="675"/>
      <c r="AO23" s="675"/>
      <c r="AP23" s="780"/>
    </row>
    <row r="24" spans="1:42" ht="24" customHeight="1">
      <c r="A24" s="777"/>
      <c r="B24" s="743"/>
      <c r="C24" s="743"/>
      <c r="D24" s="743"/>
      <c r="E24" s="752"/>
      <c r="F24" s="752"/>
      <c r="G24" s="749"/>
      <c r="H24" s="715"/>
      <c r="I24" s="715"/>
      <c r="J24" s="715"/>
      <c r="K24" s="769"/>
      <c r="L24" s="743"/>
      <c r="M24" s="749"/>
      <c r="N24" s="715"/>
      <c r="O24" s="715"/>
      <c r="P24" s="715"/>
      <c r="Q24" s="746"/>
      <c r="R24" s="707"/>
      <c r="S24" s="721"/>
      <c r="T24" s="740"/>
      <c r="U24" s="707"/>
      <c r="V24" s="721"/>
      <c r="W24" s="740"/>
      <c r="X24" s="707"/>
      <c r="Y24" s="707"/>
      <c r="Z24" s="712" t="s">
        <v>196</v>
      </c>
      <c r="AA24" s="707"/>
      <c r="AB24" s="707"/>
      <c r="AC24" s="733"/>
      <c r="AD24" s="702"/>
      <c r="AE24" s="707"/>
      <c r="AF24" s="702"/>
      <c r="AG24" s="451" t="s">
        <v>83</v>
      </c>
      <c r="AH24" s="702"/>
      <c r="AI24" s="727"/>
      <c r="AJ24" s="782"/>
      <c r="AK24" s="675"/>
      <c r="AL24" s="675"/>
      <c r="AM24" s="675"/>
      <c r="AN24" s="676"/>
      <c r="AO24" s="675"/>
      <c r="AP24" s="780"/>
    </row>
    <row r="25" spans="1:42" ht="18.75" customHeight="1">
      <c r="A25" s="777"/>
      <c r="B25" s="743"/>
      <c r="C25" s="743"/>
      <c r="D25" s="743"/>
      <c r="E25" s="752"/>
      <c r="F25" s="752"/>
      <c r="G25" s="749"/>
      <c r="H25" s="715"/>
      <c r="I25" s="715"/>
      <c r="J25" s="715"/>
      <c r="K25" s="769"/>
      <c r="L25" s="743"/>
      <c r="M25" s="749"/>
      <c r="N25" s="715"/>
      <c r="O25" s="715"/>
      <c r="P25" s="715"/>
      <c r="Q25" s="746"/>
      <c r="R25" s="707"/>
      <c r="S25" s="721"/>
      <c r="T25" s="740"/>
      <c r="U25" s="707"/>
      <c r="V25" s="721"/>
      <c r="W25" s="740"/>
      <c r="X25" s="707"/>
      <c r="Y25" s="707"/>
      <c r="Z25" s="712"/>
      <c r="AA25" s="707"/>
      <c r="AB25" s="707"/>
      <c r="AC25" s="733"/>
      <c r="AD25" s="702"/>
      <c r="AE25" s="707"/>
      <c r="AF25" s="702"/>
      <c r="AG25" s="450"/>
      <c r="AH25" s="702"/>
      <c r="AI25" s="728" t="s">
        <v>198</v>
      </c>
      <c r="AJ25" s="782"/>
      <c r="AK25" s="782"/>
      <c r="AL25" s="675"/>
      <c r="AM25" s="452" t="s">
        <v>33</v>
      </c>
      <c r="AN25" s="452" t="s">
        <v>33</v>
      </c>
      <c r="AO25" s="675"/>
      <c r="AP25" s="453"/>
    </row>
    <row r="26" spans="1:42" ht="18.75" customHeight="1" thickBot="1">
      <c r="A26" s="778"/>
      <c r="B26" s="744"/>
      <c r="C26" s="744"/>
      <c r="D26" s="744"/>
      <c r="E26" s="753"/>
      <c r="F26" s="753"/>
      <c r="G26" s="750"/>
      <c r="H26" s="716"/>
      <c r="I26" s="716"/>
      <c r="J26" s="716"/>
      <c r="K26" s="770"/>
      <c r="L26" s="744"/>
      <c r="M26" s="750"/>
      <c r="N26" s="716"/>
      <c r="O26" s="716"/>
      <c r="P26" s="716"/>
      <c r="Q26" s="747"/>
      <c r="R26" s="708"/>
      <c r="S26" s="722"/>
      <c r="T26" s="741"/>
      <c r="U26" s="708"/>
      <c r="V26" s="722"/>
      <c r="W26" s="741"/>
      <c r="X26" s="708"/>
      <c r="Y26" s="708"/>
      <c r="Z26" s="713"/>
      <c r="AA26" s="708"/>
      <c r="AB26" s="708"/>
      <c r="AC26" s="734"/>
      <c r="AD26" s="703"/>
      <c r="AE26" s="708"/>
      <c r="AF26" s="703"/>
      <c r="AG26" s="454"/>
      <c r="AH26" s="703"/>
      <c r="AI26" s="729"/>
      <c r="AJ26" s="783"/>
      <c r="AK26" s="783"/>
      <c r="AL26" s="784"/>
      <c r="AM26" s="455" t="s">
        <v>83</v>
      </c>
      <c r="AN26" s="455" t="s">
        <v>83</v>
      </c>
      <c r="AO26" s="784"/>
      <c r="AP26" s="453"/>
    </row>
    <row r="27" spans="1:42" s="182" customFormat="1" ht="46.5" customHeight="1" thickTop="1">
      <c r="A27" s="162" t="s">
        <v>34</v>
      </c>
      <c r="B27" s="163" t="s">
        <v>35</v>
      </c>
      <c r="C27" s="164" t="s">
        <v>64</v>
      </c>
      <c r="D27" s="165" t="s">
        <v>36</v>
      </c>
      <c r="E27" s="166" t="s">
        <v>65</v>
      </c>
      <c r="F27" s="166" t="s">
        <v>66</v>
      </c>
      <c r="G27" s="167">
        <v>0</v>
      </c>
      <c r="H27" s="168">
        <v>0</v>
      </c>
      <c r="I27" s="168">
        <v>0</v>
      </c>
      <c r="J27" s="168">
        <v>0</v>
      </c>
      <c r="K27" s="169">
        <v>0</v>
      </c>
      <c r="L27" s="165">
        <v>0</v>
      </c>
      <c r="M27" s="170">
        <v>1</v>
      </c>
      <c r="N27" s="168">
        <v>1</v>
      </c>
      <c r="O27" s="171">
        <v>1</v>
      </c>
      <c r="P27" s="168">
        <v>1</v>
      </c>
      <c r="Q27" s="172">
        <v>1</v>
      </c>
      <c r="R27" s="170" t="s">
        <v>37</v>
      </c>
      <c r="S27" s="171">
        <v>1</v>
      </c>
      <c r="T27" s="173">
        <v>1</v>
      </c>
      <c r="U27" s="174">
        <v>0</v>
      </c>
      <c r="V27" s="171">
        <v>0</v>
      </c>
      <c r="W27" s="173"/>
      <c r="X27" s="172">
        <v>0</v>
      </c>
      <c r="Y27" s="175">
        <v>0</v>
      </c>
      <c r="Z27" s="165" t="s">
        <v>68</v>
      </c>
      <c r="AA27" s="176">
        <v>0</v>
      </c>
      <c r="AB27" s="177">
        <v>0</v>
      </c>
      <c r="AC27" s="172">
        <v>0</v>
      </c>
      <c r="AD27" s="171"/>
      <c r="AE27" s="170">
        <v>0</v>
      </c>
      <c r="AF27" s="173">
        <v>0</v>
      </c>
      <c r="AG27" s="177">
        <v>0</v>
      </c>
      <c r="AH27" s="171">
        <v>0</v>
      </c>
      <c r="AI27" s="178">
        <f>AD27+AF27</f>
        <v>0</v>
      </c>
      <c r="AJ27" s="179">
        <v>5</v>
      </c>
      <c r="AK27" s="164">
        <v>1</v>
      </c>
      <c r="AL27" s="164">
        <v>5</v>
      </c>
      <c r="AM27" s="180">
        <v>1</v>
      </c>
      <c r="AN27" s="180">
        <v>1</v>
      </c>
      <c r="AO27" s="179" t="s">
        <v>329</v>
      </c>
      <c r="AP27" s="181"/>
    </row>
    <row r="28" spans="1:42" s="182" customFormat="1" ht="60.75" customHeight="1" thickBot="1">
      <c r="A28" s="183" t="s">
        <v>38</v>
      </c>
      <c r="B28" s="184" t="s">
        <v>39</v>
      </c>
      <c r="C28" s="185" t="s">
        <v>69</v>
      </c>
      <c r="D28" s="186" t="s">
        <v>40</v>
      </c>
      <c r="E28" s="187" t="s">
        <v>70</v>
      </c>
      <c r="F28" s="188" t="s">
        <v>71</v>
      </c>
      <c r="G28" s="189">
        <v>1</v>
      </c>
      <c r="H28" s="190">
        <v>1</v>
      </c>
      <c r="I28" s="190">
        <v>1</v>
      </c>
      <c r="J28" s="190">
        <v>1</v>
      </c>
      <c r="K28" s="191">
        <v>1</v>
      </c>
      <c r="L28" s="186" t="s">
        <v>74</v>
      </c>
      <c r="M28" s="192">
        <v>1</v>
      </c>
      <c r="N28" s="190">
        <v>1</v>
      </c>
      <c r="O28" s="193">
        <v>1</v>
      </c>
      <c r="P28" s="190">
        <v>1</v>
      </c>
      <c r="Q28" s="194">
        <v>1</v>
      </c>
      <c r="R28" s="192" t="s">
        <v>41</v>
      </c>
      <c r="S28" s="193">
        <v>1</v>
      </c>
      <c r="T28" s="195">
        <v>0.5</v>
      </c>
      <c r="U28" s="192" t="s">
        <v>72</v>
      </c>
      <c r="V28" s="193">
        <v>2</v>
      </c>
      <c r="W28" s="196">
        <v>4</v>
      </c>
      <c r="X28" s="194" t="s">
        <v>41</v>
      </c>
      <c r="Y28" s="185">
        <v>0</v>
      </c>
      <c r="Z28" s="186" t="s">
        <v>81</v>
      </c>
      <c r="AA28" s="197" t="s">
        <v>42</v>
      </c>
      <c r="AB28" s="198" t="s">
        <v>73</v>
      </c>
      <c r="AC28" s="186">
        <v>2</v>
      </c>
      <c r="AD28" s="199">
        <v>2</v>
      </c>
      <c r="AE28" s="192" t="s">
        <v>43</v>
      </c>
      <c r="AF28" s="196">
        <v>3</v>
      </c>
      <c r="AG28" s="200">
        <v>1</v>
      </c>
      <c r="AH28" s="193">
        <v>1</v>
      </c>
      <c r="AI28" s="201">
        <f t="shared" ref="AI28:AI91" si="0">AD28+AF28</f>
        <v>5</v>
      </c>
      <c r="AJ28" s="202">
        <v>5</v>
      </c>
      <c r="AK28" s="203">
        <v>1</v>
      </c>
      <c r="AL28" s="203">
        <v>6</v>
      </c>
      <c r="AM28" s="203">
        <v>1</v>
      </c>
      <c r="AN28" s="203">
        <v>0</v>
      </c>
      <c r="AO28" s="197" t="s">
        <v>44</v>
      </c>
      <c r="AP28" s="204"/>
    </row>
    <row r="29" spans="1:42" ht="29.25" customHeight="1" thickTop="1">
      <c r="A29" s="205">
        <v>1</v>
      </c>
      <c r="B29" s="206"/>
      <c r="C29" s="207"/>
      <c r="D29" s="208"/>
      <c r="E29" s="209"/>
      <c r="F29" s="209"/>
      <c r="G29" s="210"/>
      <c r="H29" s="211"/>
      <c r="I29" s="211"/>
      <c r="J29" s="211"/>
      <c r="K29" s="212"/>
      <c r="L29" s="213"/>
      <c r="M29" s="210"/>
      <c r="N29" s="211"/>
      <c r="O29" s="211"/>
      <c r="P29" s="211"/>
      <c r="Q29" s="212"/>
      <c r="R29" s="214"/>
      <c r="S29" s="215"/>
      <c r="T29" s="216"/>
      <c r="U29" s="214"/>
      <c r="V29" s="215"/>
      <c r="W29" s="216"/>
      <c r="X29" s="208"/>
      <c r="Y29" s="207"/>
      <c r="Z29" s="217"/>
      <c r="AA29" s="208"/>
      <c r="AB29" s="218"/>
      <c r="AC29" s="219"/>
      <c r="AD29" s="216"/>
      <c r="AE29" s="208"/>
      <c r="AF29" s="216"/>
      <c r="AG29" s="220"/>
      <c r="AH29" s="216"/>
      <c r="AI29" s="221">
        <f t="shared" si="0"/>
        <v>0</v>
      </c>
      <c r="AJ29" s="222"/>
      <c r="AK29" s="207"/>
      <c r="AL29" s="217"/>
      <c r="AM29" s="209"/>
      <c r="AN29" s="209"/>
      <c r="AO29" s="217"/>
      <c r="AP29" s="223"/>
    </row>
    <row r="30" spans="1:42" ht="29.25" customHeight="1">
      <c r="A30" s="224">
        <v>2</v>
      </c>
      <c r="B30" s="225"/>
      <c r="C30" s="226"/>
      <c r="D30" s="227"/>
      <c r="E30" s="228"/>
      <c r="F30" s="228"/>
      <c r="G30" s="229"/>
      <c r="H30" s="230"/>
      <c r="I30" s="230"/>
      <c r="J30" s="230"/>
      <c r="K30" s="231"/>
      <c r="L30" s="232"/>
      <c r="M30" s="229"/>
      <c r="N30" s="230"/>
      <c r="O30" s="230"/>
      <c r="P30" s="230"/>
      <c r="Q30" s="231"/>
      <c r="R30" s="233"/>
      <c r="S30" s="234"/>
      <c r="T30" s="235"/>
      <c r="U30" s="233"/>
      <c r="V30" s="234"/>
      <c r="W30" s="235"/>
      <c r="X30" s="227"/>
      <c r="Y30" s="226"/>
      <c r="Z30" s="236"/>
      <c r="AA30" s="227"/>
      <c r="AB30" s="237"/>
      <c r="AC30" s="238"/>
      <c r="AD30" s="235"/>
      <c r="AE30" s="227"/>
      <c r="AF30" s="235"/>
      <c r="AG30" s="239"/>
      <c r="AH30" s="240"/>
      <c r="AI30" s="221">
        <f t="shared" si="0"/>
        <v>0</v>
      </c>
      <c r="AJ30" s="241"/>
      <c r="AK30" s="226"/>
      <c r="AL30" s="242"/>
      <c r="AM30" s="228"/>
      <c r="AN30" s="228"/>
      <c r="AO30" s="242"/>
      <c r="AP30" s="243"/>
    </row>
    <row r="31" spans="1:42" ht="29.25" customHeight="1">
      <c r="A31" s="224">
        <v>3</v>
      </c>
      <c r="B31" s="225"/>
      <c r="C31" s="226"/>
      <c r="D31" s="227"/>
      <c r="E31" s="228"/>
      <c r="F31" s="228"/>
      <c r="G31" s="229"/>
      <c r="H31" s="230"/>
      <c r="I31" s="230"/>
      <c r="J31" s="230"/>
      <c r="K31" s="231"/>
      <c r="L31" s="232"/>
      <c r="M31" s="229"/>
      <c r="N31" s="230"/>
      <c r="O31" s="230"/>
      <c r="P31" s="230"/>
      <c r="Q31" s="231"/>
      <c r="R31" s="233"/>
      <c r="S31" s="234"/>
      <c r="T31" s="235"/>
      <c r="U31" s="233"/>
      <c r="V31" s="234"/>
      <c r="W31" s="235"/>
      <c r="X31" s="227"/>
      <c r="Y31" s="226"/>
      <c r="Z31" s="236"/>
      <c r="AA31" s="227"/>
      <c r="AB31" s="237"/>
      <c r="AC31" s="238"/>
      <c r="AD31" s="235"/>
      <c r="AE31" s="227"/>
      <c r="AF31" s="235"/>
      <c r="AG31" s="239"/>
      <c r="AH31" s="240"/>
      <c r="AI31" s="221">
        <f t="shared" si="0"/>
        <v>0</v>
      </c>
      <c r="AJ31" s="244"/>
      <c r="AK31" s="226"/>
      <c r="AL31" s="236"/>
      <c r="AM31" s="245"/>
      <c r="AN31" s="245"/>
      <c r="AO31" s="236"/>
      <c r="AP31" s="246"/>
    </row>
    <row r="32" spans="1:42" ht="29.25" customHeight="1">
      <c r="A32" s="224">
        <v>4</v>
      </c>
      <c r="B32" s="225"/>
      <c r="C32" s="226"/>
      <c r="D32" s="227"/>
      <c r="E32" s="228"/>
      <c r="F32" s="228"/>
      <c r="G32" s="229"/>
      <c r="H32" s="230"/>
      <c r="I32" s="230"/>
      <c r="J32" s="230"/>
      <c r="K32" s="231"/>
      <c r="L32" s="232"/>
      <c r="M32" s="229"/>
      <c r="N32" s="230"/>
      <c r="O32" s="230"/>
      <c r="P32" s="230"/>
      <c r="Q32" s="231"/>
      <c r="R32" s="233"/>
      <c r="S32" s="234"/>
      <c r="T32" s="235"/>
      <c r="U32" s="233"/>
      <c r="V32" s="234"/>
      <c r="W32" s="235"/>
      <c r="X32" s="227"/>
      <c r="Y32" s="226"/>
      <c r="Z32" s="236"/>
      <c r="AA32" s="227"/>
      <c r="AB32" s="237"/>
      <c r="AC32" s="238"/>
      <c r="AD32" s="235"/>
      <c r="AE32" s="227"/>
      <c r="AF32" s="235"/>
      <c r="AG32" s="239"/>
      <c r="AH32" s="240"/>
      <c r="AI32" s="221">
        <f t="shared" si="0"/>
        <v>0</v>
      </c>
      <c r="AJ32" s="244"/>
      <c r="AK32" s="226"/>
      <c r="AL32" s="236"/>
      <c r="AM32" s="245"/>
      <c r="AN32" s="245"/>
      <c r="AO32" s="236"/>
      <c r="AP32" s="246"/>
    </row>
    <row r="33" spans="1:42" ht="29.25" customHeight="1">
      <c r="A33" s="224">
        <v>5</v>
      </c>
      <c r="B33" s="225"/>
      <c r="C33" s="226"/>
      <c r="D33" s="227"/>
      <c r="E33" s="228"/>
      <c r="F33" s="228"/>
      <c r="G33" s="229"/>
      <c r="H33" s="230"/>
      <c r="I33" s="230"/>
      <c r="J33" s="230"/>
      <c r="K33" s="231"/>
      <c r="L33" s="232"/>
      <c r="M33" s="229"/>
      <c r="N33" s="230"/>
      <c r="O33" s="230"/>
      <c r="P33" s="230"/>
      <c r="Q33" s="231"/>
      <c r="R33" s="233"/>
      <c r="S33" s="234"/>
      <c r="T33" s="235"/>
      <c r="U33" s="233"/>
      <c r="V33" s="234"/>
      <c r="W33" s="235"/>
      <c r="X33" s="227"/>
      <c r="Y33" s="226"/>
      <c r="Z33" s="236"/>
      <c r="AA33" s="227"/>
      <c r="AB33" s="237"/>
      <c r="AC33" s="238"/>
      <c r="AD33" s="235"/>
      <c r="AE33" s="227"/>
      <c r="AF33" s="235"/>
      <c r="AG33" s="239"/>
      <c r="AH33" s="240"/>
      <c r="AI33" s="221">
        <f t="shared" si="0"/>
        <v>0</v>
      </c>
      <c r="AJ33" s="244"/>
      <c r="AK33" s="226"/>
      <c r="AL33" s="236"/>
      <c r="AM33" s="245"/>
      <c r="AN33" s="245"/>
      <c r="AO33" s="236"/>
      <c r="AP33" s="246"/>
    </row>
    <row r="34" spans="1:42" ht="29.25" customHeight="1">
      <c r="A34" s="224">
        <v>6</v>
      </c>
      <c r="B34" s="225"/>
      <c r="C34" s="226"/>
      <c r="D34" s="227"/>
      <c r="E34" s="228"/>
      <c r="F34" s="228"/>
      <c r="G34" s="229"/>
      <c r="H34" s="230"/>
      <c r="I34" s="230"/>
      <c r="J34" s="230"/>
      <c r="K34" s="231"/>
      <c r="L34" s="232"/>
      <c r="M34" s="229"/>
      <c r="N34" s="230"/>
      <c r="O34" s="230"/>
      <c r="P34" s="230"/>
      <c r="Q34" s="231"/>
      <c r="R34" s="233"/>
      <c r="S34" s="234"/>
      <c r="T34" s="235"/>
      <c r="U34" s="233"/>
      <c r="V34" s="234"/>
      <c r="W34" s="235"/>
      <c r="X34" s="227"/>
      <c r="Y34" s="226"/>
      <c r="Z34" s="236"/>
      <c r="AA34" s="227"/>
      <c r="AB34" s="237"/>
      <c r="AC34" s="238"/>
      <c r="AD34" s="235"/>
      <c r="AE34" s="227"/>
      <c r="AF34" s="235"/>
      <c r="AG34" s="239"/>
      <c r="AH34" s="240"/>
      <c r="AI34" s="221">
        <f t="shared" si="0"/>
        <v>0</v>
      </c>
      <c r="AJ34" s="244"/>
      <c r="AK34" s="226"/>
      <c r="AL34" s="236"/>
      <c r="AM34" s="245"/>
      <c r="AN34" s="245"/>
      <c r="AO34" s="236"/>
      <c r="AP34" s="246"/>
    </row>
    <row r="35" spans="1:42" ht="29.25" customHeight="1">
      <c r="A35" s="224">
        <v>7</v>
      </c>
      <c r="B35" s="225"/>
      <c r="C35" s="226"/>
      <c r="D35" s="227"/>
      <c r="E35" s="228"/>
      <c r="F35" s="228"/>
      <c r="G35" s="229"/>
      <c r="H35" s="230"/>
      <c r="I35" s="230"/>
      <c r="J35" s="230"/>
      <c r="K35" s="231"/>
      <c r="L35" s="232"/>
      <c r="M35" s="229"/>
      <c r="N35" s="230"/>
      <c r="O35" s="230"/>
      <c r="P35" s="230"/>
      <c r="Q35" s="231"/>
      <c r="R35" s="233"/>
      <c r="S35" s="234"/>
      <c r="T35" s="235"/>
      <c r="U35" s="233"/>
      <c r="V35" s="234"/>
      <c r="W35" s="235"/>
      <c r="X35" s="227"/>
      <c r="Y35" s="226"/>
      <c r="Z35" s="236"/>
      <c r="AA35" s="227"/>
      <c r="AB35" s="237"/>
      <c r="AC35" s="238"/>
      <c r="AD35" s="235"/>
      <c r="AE35" s="227"/>
      <c r="AF35" s="235"/>
      <c r="AG35" s="239"/>
      <c r="AH35" s="240"/>
      <c r="AI35" s="221">
        <f t="shared" si="0"/>
        <v>0</v>
      </c>
      <c r="AJ35" s="244"/>
      <c r="AK35" s="226"/>
      <c r="AL35" s="236"/>
      <c r="AM35" s="245"/>
      <c r="AN35" s="245"/>
      <c r="AO35" s="236"/>
      <c r="AP35" s="246"/>
    </row>
    <row r="36" spans="1:42" ht="29.25" customHeight="1">
      <c r="A36" s="224">
        <v>8</v>
      </c>
      <c r="B36" s="225"/>
      <c r="C36" s="226"/>
      <c r="D36" s="227"/>
      <c r="E36" s="228"/>
      <c r="F36" s="228"/>
      <c r="G36" s="229"/>
      <c r="H36" s="230"/>
      <c r="I36" s="230"/>
      <c r="J36" s="230"/>
      <c r="K36" s="231"/>
      <c r="L36" s="232"/>
      <c r="M36" s="229"/>
      <c r="N36" s="230"/>
      <c r="O36" s="230"/>
      <c r="P36" s="230"/>
      <c r="Q36" s="231"/>
      <c r="R36" s="233"/>
      <c r="S36" s="234"/>
      <c r="T36" s="235"/>
      <c r="U36" s="233"/>
      <c r="V36" s="234"/>
      <c r="W36" s="235"/>
      <c r="X36" s="227"/>
      <c r="Y36" s="226"/>
      <c r="Z36" s="236"/>
      <c r="AA36" s="227"/>
      <c r="AB36" s="237"/>
      <c r="AC36" s="238"/>
      <c r="AD36" s="235"/>
      <c r="AE36" s="227"/>
      <c r="AF36" s="235"/>
      <c r="AG36" s="239"/>
      <c r="AH36" s="240"/>
      <c r="AI36" s="221">
        <f t="shared" si="0"/>
        <v>0</v>
      </c>
      <c r="AJ36" s="244"/>
      <c r="AK36" s="226"/>
      <c r="AL36" s="236"/>
      <c r="AM36" s="245"/>
      <c r="AN36" s="245"/>
      <c r="AO36" s="236"/>
      <c r="AP36" s="246"/>
    </row>
    <row r="37" spans="1:42" ht="29.25" customHeight="1">
      <c r="A37" s="224">
        <v>9</v>
      </c>
      <c r="B37" s="225"/>
      <c r="C37" s="226"/>
      <c r="D37" s="227"/>
      <c r="E37" s="228"/>
      <c r="F37" s="228"/>
      <c r="G37" s="229"/>
      <c r="H37" s="230"/>
      <c r="I37" s="230"/>
      <c r="J37" s="230"/>
      <c r="K37" s="231"/>
      <c r="L37" s="232"/>
      <c r="M37" s="229"/>
      <c r="N37" s="230"/>
      <c r="O37" s="230"/>
      <c r="P37" s="230"/>
      <c r="Q37" s="231"/>
      <c r="R37" s="233"/>
      <c r="S37" s="234"/>
      <c r="T37" s="235"/>
      <c r="U37" s="233"/>
      <c r="V37" s="234"/>
      <c r="W37" s="235"/>
      <c r="X37" s="227"/>
      <c r="Y37" s="226"/>
      <c r="Z37" s="236"/>
      <c r="AA37" s="227"/>
      <c r="AB37" s="237"/>
      <c r="AC37" s="238"/>
      <c r="AD37" s="235"/>
      <c r="AE37" s="227"/>
      <c r="AF37" s="235"/>
      <c r="AG37" s="239"/>
      <c r="AH37" s="240"/>
      <c r="AI37" s="221">
        <f t="shared" si="0"/>
        <v>0</v>
      </c>
      <c r="AJ37" s="244"/>
      <c r="AK37" s="226"/>
      <c r="AL37" s="236"/>
      <c r="AM37" s="245"/>
      <c r="AN37" s="245"/>
      <c r="AO37" s="236"/>
      <c r="AP37" s="246"/>
    </row>
    <row r="38" spans="1:42" ht="29.25" customHeight="1">
      <c r="A38" s="224">
        <v>10</v>
      </c>
      <c r="B38" s="225"/>
      <c r="C38" s="226"/>
      <c r="D38" s="227"/>
      <c r="E38" s="228"/>
      <c r="F38" s="228"/>
      <c r="G38" s="229"/>
      <c r="H38" s="230"/>
      <c r="I38" s="230"/>
      <c r="J38" s="230"/>
      <c r="K38" s="231"/>
      <c r="L38" s="232"/>
      <c r="M38" s="229"/>
      <c r="N38" s="230"/>
      <c r="O38" s="230"/>
      <c r="P38" s="230"/>
      <c r="Q38" s="231"/>
      <c r="R38" s="233"/>
      <c r="S38" s="234"/>
      <c r="T38" s="235"/>
      <c r="U38" s="233"/>
      <c r="V38" s="234"/>
      <c r="W38" s="235"/>
      <c r="X38" s="227"/>
      <c r="Y38" s="226"/>
      <c r="Z38" s="236"/>
      <c r="AA38" s="227"/>
      <c r="AB38" s="237"/>
      <c r="AC38" s="238"/>
      <c r="AD38" s="235"/>
      <c r="AE38" s="227"/>
      <c r="AF38" s="235"/>
      <c r="AG38" s="239"/>
      <c r="AH38" s="240"/>
      <c r="AI38" s="221">
        <f t="shared" si="0"/>
        <v>0</v>
      </c>
      <c r="AJ38" s="244"/>
      <c r="AK38" s="226"/>
      <c r="AL38" s="236"/>
      <c r="AM38" s="245"/>
      <c r="AN38" s="245"/>
      <c r="AO38" s="236"/>
      <c r="AP38" s="246"/>
    </row>
    <row r="39" spans="1:42" ht="29.25" customHeight="1">
      <c r="A39" s="224">
        <v>11</v>
      </c>
      <c r="B39" s="225"/>
      <c r="C39" s="226"/>
      <c r="D39" s="227"/>
      <c r="E39" s="228"/>
      <c r="F39" s="228"/>
      <c r="G39" s="229"/>
      <c r="H39" s="230"/>
      <c r="I39" s="230"/>
      <c r="J39" s="230"/>
      <c r="K39" s="231"/>
      <c r="L39" s="232"/>
      <c r="M39" s="229"/>
      <c r="N39" s="230"/>
      <c r="O39" s="230"/>
      <c r="P39" s="230"/>
      <c r="Q39" s="231"/>
      <c r="R39" s="233"/>
      <c r="S39" s="234"/>
      <c r="T39" s="235"/>
      <c r="U39" s="233"/>
      <c r="V39" s="234"/>
      <c r="W39" s="235"/>
      <c r="X39" s="227"/>
      <c r="Y39" s="226"/>
      <c r="Z39" s="236"/>
      <c r="AA39" s="227"/>
      <c r="AB39" s="237"/>
      <c r="AC39" s="238"/>
      <c r="AD39" s="235"/>
      <c r="AE39" s="227"/>
      <c r="AF39" s="235"/>
      <c r="AG39" s="239"/>
      <c r="AH39" s="240"/>
      <c r="AI39" s="221">
        <f t="shared" si="0"/>
        <v>0</v>
      </c>
      <c r="AJ39" s="244"/>
      <c r="AK39" s="226"/>
      <c r="AL39" s="236"/>
      <c r="AM39" s="245"/>
      <c r="AN39" s="245"/>
      <c r="AO39" s="236"/>
      <c r="AP39" s="246"/>
    </row>
    <row r="40" spans="1:42" ht="29.25" customHeight="1">
      <c r="A40" s="224">
        <v>12</v>
      </c>
      <c r="B40" s="225"/>
      <c r="C40" s="226"/>
      <c r="D40" s="227"/>
      <c r="E40" s="228"/>
      <c r="F40" s="228"/>
      <c r="G40" s="229"/>
      <c r="H40" s="230"/>
      <c r="I40" s="230"/>
      <c r="J40" s="230"/>
      <c r="K40" s="231"/>
      <c r="L40" s="232"/>
      <c r="M40" s="229"/>
      <c r="N40" s="230"/>
      <c r="O40" s="230"/>
      <c r="P40" s="230"/>
      <c r="Q40" s="231"/>
      <c r="R40" s="233"/>
      <c r="S40" s="234"/>
      <c r="T40" s="235"/>
      <c r="U40" s="233"/>
      <c r="V40" s="234"/>
      <c r="W40" s="235"/>
      <c r="X40" s="227"/>
      <c r="Y40" s="226"/>
      <c r="Z40" s="236"/>
      <c r="AA40" s="227"/>
      <c r="AB40" s="237"/>
      <c r="AC40" s="238"/>
      <c r="AD40" s="235"/>
      <c r="AE40" s="227"/>
      <c r="AF40" s="235"/>
      <c r="AG40" s="239"/>
      <c r="AH40" s="240"/>
      <c r="AI40" s="221">
        <f t="shared" si="0"/>
        <v>0</v>
      </c>
      <c r="AJ40" s="244"/>
      <c r="AK40" s="226"/>
      <c r="AL40" s="236"/>
      <c r="AM40" s="245"/>
      <c r="AN40" s="245"/>
      <c r="AO40" s="236"/>
      <c r="AP40" s="246"/>
    </row>
    <row r="41" spans="1:42" ht="29.25" customHeight="1">
      <c r="A41" s="224">
        <v>13</v>
      </c>
      <c r="B41" s="225"/>
      <c r="C41" s="226"/>
      <c r="D41" s="227"/>
      <c r="E41" s="228"/>
      <c r="F41" s="228"/>
      <c r="G41" s="229"/>
      <c r="H41" s="230"/>
      <c r="I41" s="230"/>
      <c r="J41" s="230"/>
      <c r="K41" s="231"/>
      <c r="L41" s="232"/>
      <c r="M41" s="229"/>
      <c r="N41" s="230"/>
      <c r="O41" s="230"/>
      <c r="P41" s="230"/>
      <c r="Q41" s="231"/>
      <c r="R41" s="233"/>
      <c r="S41" s="234"/>
      <c r="T41" s="235"/>
      <c r="U41" s="233"/>
      <c r="V41" s="234"/>
      <c r="W41" s="235"/>
      <c r="X41" s="227"/>
      <c r="Y41" s="226"/>
      <c r="Z41" s="236"/>
      <c r="AA41" s="227"/>
      <c r="AB41" s="237"/>
      <c r="AC41" s="238"/>
      <c r="AD41" s="235"/>
      <c r="AE41" s="227"/>
      <c r="AF41" s="235"/>
      <c r="AG41" s="239"/>
      <c r="AH41" s="240"/>
      <c r="AI41" s="221">
        <f t="shared" si="0"/>
        <v>0</v>
      </c>
      <c r="AJ41" s="244"/>
      <c r="AK41" s="226"/>
      <c r="AL41" s="236"/>
      <c r="AM41" s="245"/>
      <c r="AN41" s="245"/>
      <c r="AO41" s="236"/>
      <c r="AP41" s="246"/>
    </row>
    <row r="42" spans="1:42" ht="29.25" customHeight="1">
      <c r="A42" s="224">
        <v>14</v>
      </c>
      <c r="B42" s="225"/>
      <c r="C42" s="226"/>
      <c r="D42" s="227"/>
      <c r="E42" s="228"/>
      <c r="F42" s="228"/>
      <c r="G42" s="229"/>
      <c r="H42" s="230"/>
      <c r="I42" s="230"/>
      <c r="J42" s="230"/>
      <c r="K42" s="231"/>
      <c r="L42" s="232"/>
      <c r="M42" s="229"/>
      <c r="N42" s="230"/>
      <c r="O42" s="230"/>
      <c r="P42" s="230"/>
      <c r="Q42" s="231"/>
      <c r="R42" s="233"/>
      <c r="S42" s="234"/>
      <c r="T42" s="235"/>
      <c r="U42" s="233"/>
      <c r="V42" s="234"/>
      <c r="W42" s="235"/>
      <c r="X42" s="227"/>
      <c r="Y42" s="226"/>
      <c r="Z42" s="236"/>
      <c r="AA42" s="227"/>
      <c r="AB42" s="237"/>
      <c r="AC42" s="238"/>
      <c r="AD42" s="235"/>
      <c r="AE42" s="227"/>
      <c r="AF42" s="235"/>
      <c r="AG42" s="239"/>
      <c r="AH42" s="240"/>
      <c r="AI42" s="221">
        <f t="shared" si="0"/>
        <v>0</v>
      </c>
      <c r="AJ42" s="244"/>
      <c r="AK42" s="226"/>
      <c r="AL42" s="236"/>
      <c r="AM42" s="245"/>
      <c r="AN42" s="245"/>
      <c r="AO42" s="236"/>
      <c r="AP42" s="246"/>
    </row>
    <row r="43" spans="1:42" ht="29.25" customHeight="1">
      <c r="A43" s="224">
        <v>15</v>
      </c>
      <c r="B43" s="225"/>
      <c r="C43" s="226"/>
      <c r="D43" s="227"/>
      <c r="E43" s="228"/>
      <c r="F43" s="228"/>
      <c r="G43" s="229"/>
      <c r="H43" s="230"/>
      <c r="I43" s="230"/>
      <c r="J43" s="230"/>
      <c r="K43" s="231"/>
      <c r="L43" s="232"/>
      <c r="M43" s="229"/>
      <c r="N43" s="230"/>
      <c r="O43" s="230"/>
      <c r="P43" s="230"/>
      <c r="Q43" s="231"/>
      <c r="R43" s="233"/>
      <c r="S43" s="234"/>
      <c r="T43" s="235"/>
      <c r="U43" s="233"/>
      <c r="V43" s="234"/>
      <c r="W43" s="235"/>
      <c r="X43" s="227"/>
      <c r="Y43" s="226"/>
      <c r="Z43" s="236"/>
      <c r="AA43" s="227"/>
      <c r="AB43" s="237"/>
      <c r="AC43" s="238"/>
      <c r="AD43" s="235"/>
      <c r="AE43" s="227"/>
      <c r="AF43" s="235"/>
      <c r="AG43" s="239"/>
      <c r="AH43" s="240"/>
      <c r="AI43" s="221">
        <f t="shared" si="0"/>
        <v>0</v>
      </c>
      <c r="AJ43" s="244"/>
      <c r="AK43" s="226"/>
      <c r="AL43" s="236"/>
      <c r="AM43" s="245"/>
      <c r="AN43" s="245"/>
      <c r="AO43" s="236"/>
      <c r="AP43" s="246"/>
    </row>
    <row r="44" spans="1:42" ht="29.25" customHeight="1">
      <c r="A44" s="224">
        <v>16</v>
      </c>
      <c r="B44" s="225"/>
      <c r="C44" s="226"/>
      <c r="D44" s="227"/>
      <c r="E44" s="228"/>
      <c r="F44" s="228"/>
      <c r="G44" s="229"/>
      <c r="H44" s="230"/>
      <c r="I44" s="230"/>
      <c r="J44" s="230"/>
      <c r="K44" s="231"/>
      <c r="L44" s="232"/>
      <c r="M44" s="229"/>
      <c r="N44" s="230"/>
      <c r="O44" s="230"/>
      <c r="P44" s="230"/>
      <c r="Q44" s="231"/>
      <c r="R44" s="233"/>
      <c r="S44" s="234"/>
      <c r="T44" s="235"/>
      <c r="U44" s="233"/>
      <c r="V44" s="234"/>
      <c r="W44" s="235"/>
      <c r="X44" s="227"/>
      <c r="Y44" s="226"/>
      <c r="Z44" s="236"/>
      <c r="AA44" s="227"/>
      <c r="AB44" s="237"/>
      <c r="AC44" s="238"/>
      <c r="AD44" s="235"/>
      <c r="AE44" s="227"/>
      <c r="AF44" s="235"/>
      <c r="AG44" s="239"/>
      <c r="AH44" s="240"/>
      <c r="AI44" s="221">
        <f t="shared" si="0"/>
        <v>0</v>
      </c>
      <c r="AJ44" s="244"/>
      <c r="AK44" s="226"/>
      <c r="AL44" s="236"/>
      <c r="AM44" s="245"/>
      <c r="AN44" s="245"/>
      <c r="AO44" s="236"/>
      <c r="AP44" s="246"/>
    </row>
    <row r="45" spans="1:42" ht="29.25" customHeight="1">
      <c r="A45" s="224">
        <v>17</v>
      </c>
      <c r="B45" s="225"/>
      <c r="C45" s="226"/>
      <c r="D45" s="227"/>
      <c r="E45" s="228"/>
      <c r="F45" s="228"/>
      <c r="G45" s="229"/>
      <c r="H45" s="230"/>
      <c r="I45" s="230"/>
      <c r="J45" s="230"/>
      <c r="K45" s="231"/>
      <c r="L45" s="232"/>
      <c r="M45" s="229"/>
      <c r="N45" s="230"/>
      <c r="O45" s="230"/>
      <c r="P45" s="230"/>
      <c r="Q45" s="231"/>
      <c r="R45" s="233"/>
      <c r="S45" s="234"/>
      <c r="T45" s="235"/>
      <c r="U45" s="233"/>
      <c r="V45" s="234"/>
      <c r="W45" s="235"/>
      <c r="X45" s="227"/>
      <c r="Y45" s="226"/>
      <c r="Z45" s="236"/>
      <c r="AA45" s="227"/>
      <c r="AB45" s="237"/>
      <c r="AC45" s="238"/>
      <c r="AD45" s="235"/>
      <c r="AE45" s="227"/>
      <c r="AF45" s="235"/>
      <c r="AG45" s="239"/>
      <c r="AH45" s="240"/>
      <c r="AI45" s="221">
        <f t="shared" si="0"/>
        <v>0</v>
      </c>
      <c r="AJ45" s="244"/>
      <c r="AK45" s="226"/>
      <c r="AL45" s="236"/>
      <c r="AM45" s="245"/>
      <c r="AN45" s="245"/>
      <c r="AO45" s="236"/>
      <c r="AP45" s="246"/>
    </row>
    <row r="46" spans="1:42" ht="29.25" customHeight="1">
      <c r="A46" s="224">
        <v>18</v>
      </c>
      <c r="B46" s="225"/>
      <c r="C46" s="226"/>
      <c r="D46" s="227"/>
      <c r="E46" s="228"/>
      <c r="F46" s="228"/>
      <c r="G46" s="229"/>
      <c r="H46" s="230"/>
      <c r="I46" s="230"/>
      <c r="J46" s="230"/>
      <c r="K46" s="231"/>
      <c r="L46" s="232"/>
      <c r="M46" s="229"/>
      <c r="N46" s="230"/>
      <c r="O46" s="230"/>
      <c r="P46" s="230"/>
      <c r="Q46" s="231"/>
      <c r="R46" s="233"/>
      <c r="S46" s="234"/>
      <c r="T46" s="235"/>
      <c r="U46" s="233"/>
      <c r="V46" s="234"/>
      <c r="W46" s="235"/>
      <c r="X46" s="227"/>
      <c r="Y46" s="226"/>
      <c r="Z46" s="236"/>
      <c r="AA46" s="227"/>
      <c r="AB46" s="237"/>
      <c r="AC46" s="238"/>
      <c r="AD46" s="235"/>
      <c r="AE46" s="227"/>
      <c r="AF46" s="235"/>
      <c r="AG46" s="239"/>
      <c r="AH46" s="240"/>
      <c r="AI46" s="221">
        <f t="shared" si="0"/>
        <v>0</v>
      </c>
      <c r="AJ46" s="244"/>
      <c r="AK46" s="226"/>
      <c r="AL46" s="236"/>
      <c r="AM46" s="245"/>
      <c r="AN46" s="245"/>
      <c r="AO46" s="236"/>
      <c r="AP46" s="246"/>
    </row>
    <row r="47" spans="1:42" ht="29.25" customHeight="1">
      <c r="A47" s="224">
        <v>19</v>
      </c>
      <c r="B47" s="225"/>
      <c r="C47" s="226"/>
      <c r="D47" s="227"/>
      <c r="E47" s="228"/>
      <c r="F47" s="228"/>
      <c r="G47" s="229"/>
      <c r="H47" s="230"/>
      <c r="I47" s="230"/>
      <c r="J47" s="230"/>
      <c r="K47" s="231"/>
      <c r="L47" s="232"/>
      <c r="M47" s="229"/>
      <c r="N47" s="230"/>
      <c r="O47" s="230"/>
      <c r="P47" s="230"/>
      <c r="Q47" s="231"/>
      <c r="R47" s="233"/>
      <c r="S47" s="234"/>
      <c r="T47" s="235"/>
      <c r="U47" s="233"/>
      <c r="V47" s="234"/>
      <c r="W47" s="235"/>
      <c r="X47" s="227"/>
      <c r="Y47" s="226"/>
      <c r="Z47" s="236"/>
      <c r="AA47" s="227"/>
      <c r="AB47" s="237"/>
      <c r="AC47" s="238"/>
      <c r="AD47" s="235"/>
      <c r="AE47" s="227"/>
      <c r="AF47" s="235"/>
      <c r="AG47" s="239"/>
      <c r="AH47" s="240"/>
      <c r="AI47" s="221">
        <f t="shared" si="0"/>
        <v>0</v>
      </c>
      <c r="AJ47" s="244"/>
      <c r="AK47" s="226"/>
      <c r="AL47" s="236"/>
      <c r="AM47" s="245"/>
      <c r="AN47" s="245"/>
      <c r="AO47" s="236"/>
      <c r="AP47" s="246"/>
    </row>
    <row r="48" spans="1:42" ht="29.25" customHeight="1">
      <c r="A48" s="224">
        <v>20</v>
      </c>
      <c r="B48" s="225"/>
      <c r="C48" s="226"/>
      <c r="D48" s="227"/>
      <c r="E48" s="228"/>
      <c r="F48" s="228"/>
      <c r="G48" s="229"/>
      <c r="H48" s="230"/>
      <c r="I48" s="230"/>
      <c r="J48" s="230"/>
      <c r="K48" s="231"/>
      <c r="L48" s="232"/>
      <c r="M48" s="229"/>
      <c r="N48" s="230"/>
      <c r="O48" s="230"/>
      <c r="P48" s="230"/>
      <c r="Q48" s="231"/>
      <c r="R48" s="233"/>
      <c r="S48" s="234"/>
      <c r="T48" s="235"/>
      <c r="U48" s="233"/>
      <c r="V48" s="234"/>
      <c r="W48" s="235"/>
      <c r="X48" s="227"/>
      <c r="Y48" s="226"/>
      <c r="Z48" s="236"/>
      <c r="AA48" s="227"/>
      <c r="AB48" s="237"/>
      <c r="AC48" s="238"/>
      <c r="AD48" s="235"/>
      <c r="AE48" s="227"/>
      <c r="AF48" s="235"/>
      <c r="AG48" s="239"/>
      <c r="AH48" s="240"/>
      <c r="AI48" s="221">
        <f t="shared" si="0"/>
        <v>0</v>
      </c>
      <c r="AJ48" s="244"/>
      <c r="AK48" s="226"/>
      <c r="AL48" s="236"/>
      <c r="AM48" s="245"/>
      <c r="AN48" s="245"/>
      <c r="AO48" s="236"/>
      <c r="AP48" s="246"/>
    </row>
    <row r="49" spans="1:42" ht="29.25" customHeight="1">
      <c r="A49" s="224">
        <v>21</v>
      </c>
      <c r="B49" s="225"/>
      <c r="C49" s="226"/>
      <c r="D49" s="227"/>
      <c r="E49" s="228"/>
      <c r="F49" s="228"/>
      <c r="G49" s="229"/>
      <c r="H49" s="230"/>
      <c r="I49" s="230"/>
      <c r="J49" s="230"/>
      <c r="K49" s="231"/>
      <c r="L49" s="232"/>
      <c r="M49" s="229"/>
      <c r="N49" s="230"/>
      <c r="O49" s="230"/>
      <c r="P49" s="230"/>
      <c r="Q49" s="231"/>
      <c r="R49" s="233"/>
      <c r="S49" s="234"/>
      <c r="T49" s="235"/>
      <c r="U49" s="233"/>
      <c r="V49" s="234"/>
      <c r="W49" s="235"/>
      <c r="X49" s="227"/>
      <c r="Y49" s="226"/>
      <c r="Z49" s="236"/>
      <c r="AA49" s="227"/>
      <c r="AB49" s="237"/>
      <c r="AC49" s="238"/>
      <c r="AD49" s="235"/>
      <c r="AE49" s="227"/>
      <c r="AF49" s="235"/>
      <c r="AG49" s="239"/>
      <c r="AH49" s="240"/>
      <c r="AI49" s="221">
        <f t="shared" si="0"/>
        <v>0</v>
      </c>
      <c r="AJ49" s="244"/>
      <c r="AK49" s="226"/>
      <c r="AL49" s="236"/>
      <c r="AM49" s="245"/>
      <c r="AN49" s="245"/>
      <c r="AO49" s="236"/>
      <c r="AP49" s="246"/>
    </row>
    <row r="50" spans="1:42" ht="29.25" customHeight="1">
      <c r="A50" s="224">
        <v>22</v>
      </c>
      <c r="B50" s="225"/>
      <c r="C50" s="226"/>
      <c r="D50" s="227"/>
      <c r="E50" s="228"/>
      <c r="F50" s="228"/>
      <c r="G50" s="229"/>
      <c r="H50" s="230"/>
      <c r="I50" s="230"/>
      <c r="J50" s="230"/>
      <c r="K50" s="231"/>
      <c r="L50" s="232"/>
      <c r="M50" s="229"/>
      <c r="N50" s="230"/>
      <c r="O50" s="230"/>
      <c r="P50" s="230"/>
      <c r="Q50" s="231"/>
      <c r="R50" s="233"/>
      <c r="S50" s="234"/>
      <c r="T50" s="235"/>
      <c r="U50" s="233"/>
      <c r="V50" s="234"/>
      <c r="W50" s="235"/>
      <c r="X50" s="227"/>
      <c r="Y50" s="226"/>
      <c r="Z50" s="236"/>
      <c r="AA50" s="227"/>
      <c r="AB50" s="237"/>
      <c r="AC50" s="238"/>
      <c r="AD50" s="235"/>
      <c r="AE50" s="227"/>
      <c r="AF50" s="235"/>
      <c r="AG50" s="239"/>
      <c r="AH50" s="240"/>
      <c r="AI50" s="221">
        <f t="shared" si="0"/>
        <v>0</v>
      </c>
      <c r="AJ50" s="244"/>
      <c r="AK50" s="226"/>
      <c r="AL50" s="236"/>
      <c r="AM50" s="245"/>
      <c r="AN50" s="245"/>
      <c r="AO50" s="236"/>
      <c r="AP50" s="246"/>
    </row>
    <row r="51" spans="1:42" ht="29.25" customHeight="1">
      <c r="A51" s="224">
        <v>23</v>
      </c>
      <c r="B51" s="225"/>
      <c r="C51" s="226"/>
      <c r="D51" s="227"/>
      <c r="E51" s="228"/>
      <c r="F51" s="228"/>
      <c r="G51" s="229"/>
      <c r="H51" s="230"/>
      <c r="I51" s="230"/>
      <c r="J51" s="230"/>
      <c r="K51" s="231"/>
      <c r="L51" s="232"/>
      <c r="M51" s="229"/>
      <c r="N51" s="230"/>
      <c r="O51" s="230"/>
      <c r="P51" s="230"/>
      <c r="Q51" s="231"/>
      <c r="R51" s="233"/>
      <c r="S51" s="234"/>
      <c r="T51" s="235"/>
      <c r="U51" s="233"/>
      <c r="V51" s="234"/>
      <c r="W51" s="235"/>
      <c r="X51" s="227"/>
      <c r="Y51" s="226"/>
      <c r="Z51" s="236"/>
      <c r="AA51" s="227"/>
      <c r="AB51" s="237"/>
      <c r="AC51" s="238"/>
      <c r="AD51" s="235"/>
      <c r="AE51" s="227"/>
      <c r="AF51" s="235"/>
      <c r="AG51" s="239"/>
      <c r="AH51" s="240"/>
      <c r="AI51" s="221">
        <f t="shared" si="0"/>
        <v>0</v>
      </c>
      <c r="AJ51" s="244"/>
      <c r="AK51" s="226"/>
      <c r="AL51" s="236"/>
      <c r="AM51" s="245"/>
      <c r="AN51" s="245"/>
      <c r="AO51" s="236"/>
      <c r="AP51" s="246"/>
    </row>
    <row r="52" spans="1:42" ht="29.25" customHeight="1">
      <c r="A52" s="224">
        <v>24</v>
      </c>
      <c r="B52" s="225"/>
      <c r="C52" s="226"/>
      <c r="D52" s="227"/>
      <c r="E52" s="228"/>
      <c r="F52" s="228"/>
      <c r="G52" s="229"/>
      <c r="H52" s="230"/>
      <c r="I52" s="230"/>
      <c r="J52" s="230"/>
      <c r="K52" s="231"/>
      <c r="L52" s="232"/>
      <c r="M52" s="229"/>
      <c r="N52" s="230"/>
      <c r="O52" s="230"/>
      <c r="P52" s="230"/>
      <c r="Q52" s="231"/>
      <c r="R52" s="233"/>
      <c r="S52" s="234"/>
      <c r="T52" s="235"/>
      <c r="U52" s="233"/>
      <c r="V52" s="234"/>
      <c r="W52" s="235"/>
      <c r="X52" s="227"/>
      <c r="Y52" s="226"/>
      <c r="Z52" s="236"/>
      <c r="AA52" s="227"/>
      <c r="AB52" s="237"/>
      <c r="AC52" s="238"/>
      <c r="AD52" s="235"/>
      <c r="AE52" s="227"/>
      <c r="AF52" s="235"/>
      <c r="AG52" s="239"/>
      <c r="AH52" s="240"/>
      <c r="AI52" s="221">
        <f t="shared" si="0"/>
        <v>0</v>
      </c>
      <c r="AJ52" s="244"/>
      <c r="AK52" s="226"/>
      <c r="AL52" s="236"/>
      <c r="AM52" s="245"/>
      <c r="AN52" s="245"/>
      <c r="AO52" s="236"/>
      <c r="AP52" s="246"/>
    </row>
    <row r="53" spans="1:42" ht="29.25" customHeight="1">
      <c r="A53" s="224">
        <v>25</v>
      </c>
      <c r="B53" s="225"/>
      <c r="C53" s="226"/>
      <c r="D53" s="227"/>
      <c r="E53" s="228"/>
      <c r="F53" s="228"/>
      <c r="G53" s="229"/>
      <c r="H53" s="230"/>
      <c r="I53" s="230"/>
      <c r="J53" s="230"/>
      <c r="K53" s="231"/>
      <c r="L53" s="232"/>
      <c r="M53" s="229"/>
      <c r="N53" s="230"/>
      <c r="O53" s="230"/>
      <c r="P53" s="230"/>
      <c r="Q53" s="231"/>
      <c r="R53" s="233"/>
      <c r="S53" s="234"/>
      <c r="T53" s="235"/>
      <c r="U53" s="233"/>
      <c r="V53" s="234"/>
      <c r="W53" s="235"/>
      <c r="X53" s="227"/>
      <c r="Y53" s="226"/>
      <c r="Z53" s="236"/>
      <c r="AA53" s="227"/>
      <c r="AB53" s="237"/>
      <c r="AC53" s="238"/>
      <c r="AD53" s="235"/>
      <c r="AE53" s="227"/>
      <c r="AF53" s="235"/>
      <c r="AG53" s="239"/>
      <c r="AH53" s="240"/>
      <c r="AI53" s="221">
        <f t="shared" si="0"/>
        <v>0</v>
      </c>
      <c r="AJ53" s="244"/>
      <c r="AK53" s="226"/>
      <c r="AL53" s="236"/>
      <c r="AM53" s="245"/>
      <c r="AN53" s="245"/>
      <c r="AO53" s="236"/>
      <c r="AP53" s="246"/>
    </row>
    <row r="54" spans="1:42" ht="29.25" customHeight="1">
      <c r="A54" s="224">
        <v>26</v>
      </c>
      <c r="B54" s="225"/>
      <c r="C54" s="226"/>
      <c r="D54" s="441"/>
      <c r="E54" s="228"/>
      <c r="F54" s="228"/>
      <c r="G54" s="229"/>
      <c r="H54" s="230"/>
      <c r="I54" s="230"/>
      <c r="J54" s="230"/>
      <c r="K54" s="231"/>
      <c r="L54" s="232"/>
      <c r="M54" s="229"/>
      <c r="N54" s="230"/>
      <c r="O54" s="230"/>
      <c r="P54" s="230"/>
      <c r="Q54" s="231"/>
      <c r="R54" s="233"/>
      <c r="S54" s="234"/>
      <c r="T54" s="235"/>
      <c r="U54" s="233"/>
      <c r="V54" s="234"/>
      <c r="W54" s="235"/>
      <c r="X54" s="227"/>
      <c r="Y54" s="226"/>
      <c r="Z54" s="236"/>
      <c r="AA54" s="227"/>
      <c r="AB54" s="237"/>
      <c r="AC54" s="238"/>
      <c r="AD54" s="235"/>
      <c r="AE54" s="227"/>
      <c r="AF54" s="235"/>
      <c r="AG54" s="239"/>
      <c r="AH54" s="240"/>
      <c r="AI54" s="221">
        <f t="shared" si="0"/>
        <v>0</v>
      </c>
      <c r="AJ54" s="244"/>
      <c r="AK54" s="226"/>
      <c r="AL54" s="236"/>
      <c r="AM54" s="245"/>
      <c r="AN54" s="245"/>
      <c r="AO54" s="236"/>
      <c r="AP54" s="246"/>
    </row>
    <row r="55" spans="1:42" ht="29.25" customHeight="1">
      <c r="A55" s="224">
        <v>27</v>
      </c>
      <c r="B55" s="225"/>
      <c r="C55" s="226"/>
      <c r="D55" s="227"/>
      <c r="E55" s="228"/>
      <c r="F55" s="228"/>
      <c r="G55" s="229"/>
      <c r="H55" s="230"/>
      <c r="I55" s="230"/>
      <c r="J55" s="230"/>
      <c r="K55" s="231"/>
      <c r="L55" s="232"/>
      <c r="M55" s="229"/>
      <c r="N55" s="230"/>
      <c r="O55" s="230"/>
      <c r="P55" s="230"/>
      <c r="Q55" s="231"/>
      <c r="R55" s="233"/>
      <c r="S55" s="234"/>
      <c r="T55" s="235"/>
      <c r="U55" s="233"/>
      <c r="V55" s="234"/>
      <c r="W55" s="235"/>
      <c r="X55" s="227"/>
      <c r="Y55" s="226"/>
      <c r="Z55" s="236"/>
      <c r="AA55" s="227"/>
      <c r="AB55" s="237"/>
      <c r="AC55" s="238"/>
      <c r="AD55" s="235"/>
      <c r="AE55" s="227"/>
      <c r="AF55" s="235"/>
      <c r="AG55" s="239"/>
      <c r="AH55" s="240"/>
      <c r="AI55" s="221">
        <f t="shared" si="0"/>
        <v>0</v>
      </c>
      <c r="AJ55" s="244"/>
      <c r="AK55" s="226"/>
      <c r="AL55" s="236"/>
      <c r="AM55" s="245"/>
      <c r="AN55" s="245"/>
      <c r="AO55" s="236"/>
      <c r="AP55" s="246"/>
    </row>
    <row r="56" spans="1:42" ht="29.25" customHeight="1">
      <c r="A56" s="224">
        <v>28</v>
      </c>
      <c r="B56" s="225"/>
      <c r="C56" s="226"/>
      <c r="D56" s="227"/>
      <c r="E56" s="228"/>
      <c r="F56" s="228"/>
      <c r="G56" s="229"/>
      <c r="H56" s="230"/>
      <c r="I56" s="230"/>
      <c r="J56" s="230"/>
      <c r="K56" s="231"/>
      <c r="L56" s="232"/>
      <c r="M56" s="229"/>
      <c r="N56" s="230"/>
      <c r="O56" s="230"/>
      <c r="P56" s="230"/>
      <c r="Q56" s="231"/>
      <c r="R56" s="233"/>
      <c r="S56" s="234"/>
      <c r="T56" s="235"/>
      <c r="U56" s="233"/>
      <c r="V56" s="234"/>
      <c r="W56" s="235"/>
      <c r="X56" s="227"/>
      <c r="Y56" s="226"/>
      <c r="Z56" s="236"/>
      <c r="AA56" s="227"/>
      <c r="AB56" s="237"/>
      <c r="AC56" s="238"/>
      <c r="AD56" s="235"/>
      <c r="AE56" s="227"/>
      <c r="AF56" s="235"/>
      <c r="AG56" s="239"/>
      <c r="AH56" s="240"/>
      <c r="AI56" s="221">
        <f t="shared" si="0"/>
        <v>0</v>
      </c>
      <c r="AJ56" s="244"/>
      <c r="AK56" s="226"/>
      <c r="AL56" s="236"/>
      <c r="AM56" s="245"/>
      <c r="AN56" s="245"/>
      <c r="AO56" s="236"/>
      <c r="AP56" s="246"/>
    </row>
    <row r="57" spans="1:42" ht="29.25" customHeight="1">
      <c r="A57" s="224">
        <v>29</v>
      </c>
      <c r="B57" s="225"/>
      <c r="C57" s="226"/>
      <c r="D57" s="227"/>
      <c r="E57" s="228"/>
      <c r="F57" s="228"/>
      <c r="G57" s="229"/>
      <c r="H57" s="230"/>
      <c r="I57" s="230"/>
      <c r="J57" s="230"/>
      <c r="K57" s="231"/>
      <c r="L57" s="232"/>
      <c r="M57" s="229"/>
      <c r="N57" s="230"/>
      <c r="O57" s="230"/>
      <c r="P57" s="230"/>
      <c r="Q57" s="231"/>
      <c r="R57" s="233"/>
      <c r="S57" s="234"/>
      <c r="T57" s="235"/>
      <c r="U57" s="233"/>
      <c r="V57" s="234"/>
      <c r="W57" s="235"/>
      <c r="X57" s="227"/>
      <c r="Y57" s="226"/>
      <c r="Z57" s="236"/>
      <c r="AA57" s="227"/>
      <c r="AB57" s="237"/>
      <c r="AC57" s="238"/>
      <c r="AD57" s="235"/>
      <c r="AE57" s="227"/>
      <c r="AF57" s="235"/>
      <c r="AG57" s="239"/>
      <c r="AH57" s="240"/>
      <c r="AI57" s="221">
        <f t="shared" si="0"/>
        <v>0</v>
      </c>
      <c r="AJ57" s="244"/>
      <c r="AK57" s="226"/>
      <c r="AL57" s="236"/>
      <c r="AM57" s="245"/>
      <c r="AN57" s="245"/>
      <c r="AO57" s="236"/>
      <c r="AP57" s="246"/>
    </row>
    <row r="58" spans="1:42" ht="29.25" customHeight="1">
      <c r="A58" s="224">
        <v>30</v>
      </c>
      <c r="B58" s="225"/>
      <c r="C58" s="226"/>
      <c r="D58" s="227"/>
      <c r="E58" s="228"/>
      <c r="F58" s="228"/>
      <c r="G58" s="229"/>
      <c r="H58" s="230"/>
      <c r="I58" s="230"/>
      <c r="J58" s="230"/>
      <c r="K58" s="231"/>
      <c r="L58" s="232"/>
      <c r="M58" s="229"/>
      <c r="N58" s="230"/>
      <c r="O58" s="230"/>
      <c r="P58" s="230"/>
      <c r="Q58" s="231"/>
      <c r="R58" s="233"/>
      <c r="S58" s="234"/>
      <c r="T58" s="235"/>
      <c r="U58" s="233"/>
      <c r="V58" s="234"/>
      <c r="W58" s="235"/>
      <c r="X58" s="227"/>
      <c r="Y58" s="226"/>
      <c r="Z58" s="236"/>
      <c r="AA58" s="227"/>
      <c r="AB58" s="237"/>
      <c r="AC58" s="238"/>
      <c r="AD58" s="235"/>
      <c r="AE58" s="227"/>
      <c r="AF58" s="235"/>
      <c r="AG58" s="239"/>
      <c r="AH58" s="240"/>
      <c r="AI58" s="221">
        <f t="shared" si="0"/>
        <v>0</v>
      </c>
      <c r="AJ58" s="244"/>
      <c r="AK58" s="226"/>
      <c r="AL58" s="236"/>
      <c r="AM58" s="245"/>
      <c r="AN58" s="245"/>
      <c r="AO58" s="236"/>
      <c r="AP58" s="246"/>
    </row>
    <row r="59" spans="1:42" ht="29.25" customHeight="1">
      <c r="A59" s="224">
        <v>31</v>
      </c>
      <c r="B59" s="225"/>
      <c r="C59" s="226"/>
      <c r="D59" s="227"/>
      <c r="E59" s="228"/>
      <c r="F59" s="228"/>
      <c r="G59" s="229"/>
      <c r="H59" s="230"/>
      <c r="I59" s="230"/>
      <c r="J59" s="230"/>
      <c r="K59" s="231"/>
      <c r="L59" s="232"/>
      <c r="M59" s="229"/>
      <c r="N59" s="230"/>
      <c r="O59" s="230"/>
      <c r="P59" s="230"/>
      <c r="Q59" s="231"/>
      <c r="R59" s="233"/>
      <c r="S59" s="234"/>
      <c r="T59" s="235"/>
      <c r="U59" s="233"/>
      <c r="V59" s="234"/>
      <c r="W59" s="235"/>
      <c r="X59" s="227"/>
      <c r="Y59" s="226"/>
      <c r="Z59" s="236"/>
      <c r="AA59" s="227"/>
      <c r="AB59" s="237"/>
      <c r="AC59" s="238"/>
      <c r="AD59" s="235"/>
      <c r="AE59" s="227"/>
      <c r="AF59" s="235"/>
      <c r="AG59" s="239"/>
      <c r="AH59" s="240"/>
      <c r="AI59" s="221">
        <f t="shared" si="0"/>
        <v>0</v>
      </c>
      <c r="AJ59" s="244"/>
      <c r="AK59" s="226"/>
      <c r="AL59" s="236"/>
      <c r="AM59" s="245"/>
      <c r="AN59" s="245"/>
      <c r="AO59" s="236"/>
      <c r="AP59" s="246"/>
    </row>
    <row r="60" spans="1:42" ht="29.25" customHeight="1">
      <c r="A60" s="224">
        <v>32</v>
      </c>
      <c r="B60" s="225"/>
      <c r="C60" s="226"/>
      <c r="D60" s="227"/>
      <c r="E60" s="228"/>
      <c r="F60" s="228"/>
      <c r="G60" s="229"/>
      <c r="H60" s="230"/>
      <c r="I60" s="230"/>
      <c r="J60" s="230"/>
      <c r="K60" s="231"/>
      <c r="L60" s="232"/>
      <c r="M60" s="229"/>
      <c r="N60" s="230"/>
      <c r="O60" s="230"/>
      <c r="P60" s="230"/>
      <c r="Q60" s="231"/>
      <c r="R60" s="233"/>
      <c r="S60" s="234"/>
      <c r="T60" s="235"/>
      <c r="U60" s="233"/>
      <c r="V60" s="234"/>
      <c r="W60" s="235"/>
      <c r="X60" s="227"/>
      <c r="Y60" s="226"/>
      <c r="Z60" s="236"/>
      <c r="AA60" s="227"/>
      <c r="AB60" s="237"/>
      <c r="AC60" s="238"/>
      <c r="AD60" s="235"/>
      <c r="AE60" s="227"/>
      <c r="AF60" s="235"/>
      <c r="AG60" s="239"/>
      <c r="AH60" s="240"/>
      <c r="AI60" s="221">
        <f t="shared" si="0"/>
        <v>0</v>
      </c>
      <c r="AJ60" s="244"/>
      <c r="AK60" s="226"/>
      <c r="AL60" s="236"/>
      <c r="AM60" s="245"/>
      <c r="AN60" s="245"/>
      <c r="AO60" s="236"/>
      <c r="AP60" s="246"/>
    </row>
    <row r="61" spans="1:42" ht="29.25" customHeight="1">
      <c r="A61" s="224">
        <v>33</v>
      </c>
      <c r="B61" s="225"/>
      <c r="C61" s="226"/>
      <c r="D61" s="227"/>
      <c r="E61" s="228"/>
      <c r="F61" s="228"/>
      <c r="G61" s="229"/>
      <c r="H61" s="230"/>
      <c r="I61" s="230"/>
      <c r="J61" s="230"/>
      <c r="K61" s="231"/>
      <c r="L61" s="232"/>
      <c r="M61" s="229"/>
      <c r="N61" s="230"/>
      <c r="O61" s="230"/>
      <c r="P61" s="230"/>
      <c r="Q61" s="231"/>
      <c r="R61" s="233"/>
      <c r="S61" s="234"/>
      <c r="T61" s="235"/>
      <c r="U61" s="233"/>
      <c r="V61" s="234"/>
      <c r="W61" s="235"/>
      <c r="X61" s="227"/>
      <c r="Y61" s="226"/>
      <c r="Z61" s="236"/>
      <c r="AA61" s="227"/>
      <c r="AB61" s="237"/>
      <c r="AC61" s="238"/>
      <c r="AD61" s="235"/>
      <c r="AE61" s="227"/>
      <c r="AF61" s="235"/>
      <c r="AG61" s="239"/>
      <c r="AH61" s="240"/>
      <c r="AI61" s="221">
        <f t="shared" si="0"/>
        <v>0</v>
      </c>
      <c r="AJ61" s="244"/>
      <c r="AK61" s="226"/>
      <c r="AL61" s="236"/>
      <c r="AM61" s="245"/>
      <c r="AN61" s="245"/>
      <c r="AO61" s="236"/>
      <c r="AP61" s="246"/>
    </row>
    <row r="62" spans="1:42" ht="29.25" customHeight="1">
      <c r="A62" s="224">
        <v>34</v>
      </c>
      <c r="B62" s="225"/>
      <c r="C62" s="226"/>
      <c r="D62" s="227"/>
      <c r="E62" s="228"/>
      <c r="F62" s="228"/>
      <c r="G62" s="229"/>
      <c r="H62" s="230"/>
      <c r="I62" s="230"/>
      <c r="J62" s="230"/>
      <c r="K62" s="231"/>
      <c r="L62" s="232"/>
      <c r="M62" s="229"/>
      <c r="N62" s="230"/>
      <c r="O62" s="230"/>
      <c r="P62" s="230"/>
      <c r="Q62" s="231"/>
      <c r="R62" s="233"/>
      <c r="S62" s="234"/>
      <c r="T62" s="235"/>
      <c r="U62" s="233"/>
      <c r="V62" s="234"/>
      <c r="W62" s="235"/>
      <c r="X62" s="227"/>
      <c r="Y62" s="226"/>
      <c r="Z62" s="236"/>
      <c r="AA62" s="227"/>
      <c r="AB62" s="237"/>
      <c r="AC62" s="238"/>
      <c r="AD62" s="235"/>
      <c r="AE62" s="227"/>
      <c r="AF62" s="235"/>
      <c r="AG62" s="239"/>
      <c r="AH62" s="240"/>
      <c r="AI62" s="221">
        <f t="shared" si="0"/>
        <v>0</v>
      </c>
      <c r="AJ62" s="244"/>
      <c r="AK62" s="226"/>
      <c r="AL62" s="236"/>
      <c r="AM62" s="245"/>
      <c r="AN62" s="245"/>
      <c r="AO62" s="236"/>
      <c r="AP62" s="246"/>
    </row>
    <row r="63" spans="1:42" ht="29.25" customHeight="1">
      <c r="A63" s="224">
        <v>35</v>
      </c>
      <c r="B63" s="225"/>
      <c r="C63" s="226"/>
      <c r="D63" s="227"/>
      <c r="E63" s="228"/>
      <c r="F63" s="228"/>
      <c r="G63" s="229"/>
      <c r="H63" s="230"/>
      <c r="I63" s="230"/>
      <c r="J63" s="230"/>
      <c r="K63" s="231"/>
      <c r="L63" s="232"/>
      <c r="M63" s="229"/>
      <c r="N63" s="230"/>
      <c r="O63" s="230"/>
      <c r="P63" s="230"/>
      <c r="Q63" s="231"/>
      <c r="R63" s="233"/>
      <c r="S63" s="234"/>
      <c r="T63" s="235"/>
      <c r="U63" s="233"/>
      <c r="V63" s="234"/>
      <c r="W63" s="235"/>
      <c r="X63" s="227"/>
      <c r="Y63" s="226"/>
      <c r="Z63" s="236"/>
      <c r="AA63" s="227"/>
      <c r="AB63" s="237"/>
      <c r="AC63" s="238"/>
      <c r="AD63" s="235"/>
      <c r="AE63" s="227"/>
      <c r="AF63" s="235"/>
      <c r="AG63" s="239"/>
      <c r="AH63" s="240"/>
      <c r="AI63" s="221">
        <f t="shared" si="0"/>
        <v>0</v>
      </c>
      <c r="AJ63" s="244"/>
      <c r="AK63" s="226"/>
      <c r="AL63" s="236"/>
      <c r="AM63" s="245"/>
      <c r="AN63" s="245"/>
      <c r="AO63" s="236"/>
      <c r="AP63" s="246"/>
    </row>
    <row r="64" spans="1:42" ht="29.25" customHeight="1">
      <c r="A64" s="224">
        <v>36</v>
      </c>
      <c r="B64" s="225"/>
      <c r="C64" s="226"/>
      <c r="D64" s="227"/>
      <c r="E64" s="228"/>
      <c r="F64" s="228"/>
      <c r="G64" s="229"/>
      <c r="H64" s="230"/>
      <c r="I64" s="230"/>
      <c r="J64" s="230"/>
      <c r="K64" s="231"/>
      <c r="L64" s="232"/>
      <c r="M64" s="229"/>
      <c r="N64" s="230"/>
      <c r="O64" s="230"/>
      <c r="P64" s="230"/>
      <c r="Q64" s="231"/>
      <c r="R64" s="233"/>
      <c r="S64" s="234"/>
      <c r="T64" s="235"/>
      <c r="U64" s="233"/>
      <c r="V64" s="234"/>
      <c r="W64" s="235"/>
      <c r="X64" s="227"/>
      <c r="Y64" s="226"/>
      <c r="Z64" s="236"/>
      <c r="AA64" s="227"/>
      <c r="AB64" s="237"/>
      <c r="AC64" s="238"/>
      <c r="AD64" s="235"/>
      <c r="AE64" s="227"/>
      <c r="AF64" s="235"/>
      <c r="AG64" s="239"/>
      <c r="AH64" s="240"/>
      <c r="AI64" s="221">
        <f t="shared" si="0"/>
        <v>0</v>
      </c>
      <c r="AJ64" s="244"/>
      <c r="AK64" s="226"/>
      <c r="AL64" s="236"/>
      <c r="AM64" s="245"/>
      <c r="AN64" s="245"/>
      <c r="AO64" s="236"/>
      <c r="AP64" s="246"/>
    </row>
    <row r="65" spans="1:42" ht="29.25" customHeight="1">
      <c r="A65" s="224">
        <v>37</v>
      </c>
      <c r="B65" s="225"/>
      <c r="C65" s="226"/>
      <c r="D65" s="227"/>
      <c r="E65" s="228"/>
      <c r="F65" s="228"/>
      <c r="G65" s="229"/>
      <c r="H65" s="230"/>
      <c r="I65" s="230"/>
      <c r="J65" s="230"/>
      <c r="K65" s="231"/>
      <c r="L65" s="232"/>
      <c r="M65" s="229"/>
      <c r="N65" s="230"/>
      <c r="O65" s="230"/>
      <c r="P65" s="230"/>
      <c r="Q65" s="231"/>
      <c r="R65" s="233"/>
      <c r="S65" s="234"/>
      <c r="T65" s="235"/>
      <c r="U65" s="233"/>
      <c r="V65" s="234"/>
      <c r="W65" s="235"/>
      <c r="X65" s="227"/>
      <c r="Y65" s="226"/>
      <c r="Z65" s="236"/>
      <c r="AA65" s="227"/>
      <c r="AB65" s="237"/>
      <c r="AC65" s="238"/>
      <c r="AD65" s="235"/>
      <c r="AE65" s="227"/>
      <c r="AF65" s="235"/>
      <c r="AG65" s="239"/>
      <c r="AH65" s="240"/>
      <c r="AI65" s="221">
        <f t="shared" si="0"/>
        <v>0</v>
      </c>
      <c r="AJ65" s="244"/>
      <c r="AK65" s="226"/>
      <c r="AL65" s="236"/>
      <c r="AM65" s="245"/>
      <c r="AN65" s="245"/>
      <c r="AO65" s="236"/>
      <c r="AP65" s="246"/>
    </row>
    <row r="66" spans="1:42" ht="29.25" customHeight="1">
      <c r="A66" s="224">
        <v>38</v>
      </c>
      <c r="B66" s="225"/>
      <c r="C66" s="226"/>
      <c r="D66" s="227"/>
      <c r="E66" s="228"/>
      <c r="F66" s="228"/>
      <c r="G66" s="229"/>
      <c r="H66" s="230"/>
      <c r="I66" s="230"/>
      <c r="J66" s="230"/>
      <c r="K66" s="231"/>
      <c r="L66" s="232"/>
      <c r="M66" s="229"/>
      <c r="N66" s="230"/>
      <c r="O66" s="230"/>
      <c r="P66" s="230"/>
      <c r="Q66" s="231"/>
      <c r="R66" s="233"/>
      <c r="S66" s="234"/>
      <c r="T66" s="235"/>
      <c r="U66" s="233"/>
      <c r="V66" s="234"/>
      <c r="W66" s="235"/>
      <c r="X66" s="227"/>
      <c r="Y66" s="226"/>
      <c r="Z66" s="236"/>
      <c r="AA66" s="227"/>
      <c r="AB66" s="237"/>
      <c r="AC66" s="238"/>
      <c r="AD66" s="235"/>
      <c r="AE66" s="227"/>
      <c r="AF66" s="235"/>
      <c r="AG66" s="239"/>
      <c r="AH66" s="240"/>
      <c r="AI66" s="221">
        <f t="shared" si="0"/>
        <v>0</v>
      </c>
      <c r="AJ66" s="244"/>
      <c r="AK66" s="226"/>
      <c r="AL66" s="236"/>
      <c r="AM66" s="245"/>
      <c r="AN66" s="245"/>
      <c r="AO66" s="236"/>
      <c r="AP66" s="246"/>
    </row>
    <row r="67" spans="1:42" ht="29.25" customHeight="1">
      <c r="A67" s="224">
        <v>39</v>
      </c>
      <c r="B67" s="225"/>
      <c r="C67" s="226"/>
      <c r="D67" s="227"/>
      <c r="E67" s="228"/>
      <c r="F67" s="228"/>
      <c r="G67" s="229"/>
      <c r="H67" s="230"/>
      <c r="I67" s="230"/>
      <c r="J67" s="230"/>
      <c r="K67" s="231"/>
      <c r="L67" s="232"/>
      <c r="M67" s="229"/>
      <c r="N67" s="230"/>
      <c r="O67" s="230"/>
      <c r="P67" s="230"/>
      <c r="Q67" s="231"/>
      <c r="R67" s="233"/>
      <c r="S67" s="234"/>
      <c r="T67" s="235"/>
      <c r="U67" s="233"/>
      <c r="V67" s="234"/>
      <c r="W67" s="235"/>
      <c r="X67" s="227"/>
      <c r="Y67" s="226"/>
      <c r="Z67" s="236"/>
      <c r="AA67" s="227"/>
      <c r="AB67" s="237"/>
      <c r="AC67" s="238"/>
      <c r="AD67" s="235"/>
      <c r="AE67" s="227"/>
      <c r="AF67" s="235"/>
      <c r="AG67" s="239"/>
      <c r="AH67" s="240"/>
      <c r="AI67" s="221">
        <f t="shared" si="0"/>
        <v>0</v>
      </c>
      <c r="AJ67" s="244"/>
      <c r="AK67" s="226"/>
      <c r="AL67" s="236"/>
      <c r="AM67" s="245"/>
      <c r="AN67" s="245"/>
      <c r="AO67" s="236"/>
      <c r="AP67" s="246"/>
    </row>
    <row r="68" spans="1:42" ht="29.25" customHeight="1">
      <c r="A68" s="224">
        <v>40</v>
      </c>
      <c r="B68" s="225"/>
      <c r="C68" s="226"/>
      <c r="D68" s="227"/>
      <c r="E68" s="228"/>
      <c r="F68" s="228"/>
      <c r="G68" s="229"/>
      <c r="H68" s="230"/>
      <c r="I68" s="230"/>
      <c r="J68" s="230"/>
      <c r="K68" s="231"/>
      <c r="L68" s="232"/>
      <c r="M68" s="229"/>
      <c r="N68" s="230"/>
      <c r="O68" s="230"/>
      <c r="P68" s="230"/>
      <c r="Q68" s="231"/>
      <c r="R68" s="233"/>
      <c r="S68" s="234"/>
      <c r="T68" s="235"/>
      <c r="U68" s="233"/>
      <c r="V68" s="234"/>
      <c r="W68" s="235"/>
      <c r="X68" s="227"/>
      <c r="Y68" s="226"/>
      <c r="Z68" s="236"/>
      <c r="AA68" s="227"/>
      <c r="AB68" s="237"/>
      <c r="AC68" s="238"/>
      <c r="AD68" s="235"/>
      <c r="AE68" s="227"/>
      <c r="AF68" s="235"/>
      <c r="AG68" s="239"/>
      <c r="AH68" s="240"/>
      <c r="AI68" s="221">
        <f t="shared" si="0"/>
        <v>0</v>
      </c>
      <c r="AJ68" s="244"/>
      <c r="AK68" s="226"/>
      <c r="AL68" s="236"/>
      <c r="AM68" s="245"/>
      <c r="AN68" s="245"/>
      <c r="AO68" s="236"/>
      <c r="AP68" s="246"/>
    </row>
    <row r="69" spans="1:42" ht="29.25" customHeight="1">
      <c r="A69" s="224">
        <v>41</v>
      </c>
      <c r="B69" s="225"/>
      <c r="C69" s="226"/>
      <c r="D69" s="227"/>
      <c r="E69" s="228"/>
      <c r="F69" s="228"/>
      <c r="G69" s="229"/>
      <c r="H69" s="230"/>
      <c r="I69" s="230"/>
      <c r="J69" s="230"/>
      <c r="K69" s="231"/>
      <c r="L69" s="232"/>
      <c r="M69" s="229"/>
      <c r="N69" s="230"/>
      <c r="O69" s="230"/>
      <c r="P69" s="230"/>
      <c r="Q69" s="231"/>
      <c r="R69" s="233"/>
      <c r="S69" s="234"/>
      <c r="T69" s="235"/>
      <c r="U69" s="233"/>
      <c r="V69" s="234"/>
      <c r="W69" s="235"/>
      <c r="X69" s="227"/>
      <c r="Y69" s="226"/>
      <c r="Z69" s="236"/>
      <c r="AA69" s="227"/>
      <c r="AB69" s="237"/>
      <c r="AC69" s="238"/>
      <c r="AD69" s="235"/>
      <c r="AE69" s="227"/>
      <c r="AF69" s="235"/>
      <c r="AG69" s="239"/>
      <c r="AH69" s="240"/>
      <c r="AI69" s="221">
        <f t="shared" si="0"/>
        <v>0</v>
      </c>
      <c r="AJ69" s="244"/>
      <c r="AK69" s="226"/>
      <c r="AL69" s="236"/>
      <c r="AM69" s="245"/>
      <c r="AN69" s="245"/>
      <c r="AO69" s="236"/>
      <c r="AP69" s="246"/>
    </row>
    <row r="70" spans="1:42" ht="29.25" customHeight="1">
      <c r="A70" s="224">
        <v>42</v>
      </c>
      <c r="B70" s="225"/>
      <c r="C70" s="226"/>
      <c r="D70" s="227"/>
      <c r="E70" s="228"/>
      <c r="F70" s="228"/>
      <c r="G70" s="229"/>
      <c r="H70" s="230"/>
      <c r="I70" s="230"/>
      <c r="J70" s="230"/>
      <c r="K70" s="231"/>
      <c r="L70" s="232"/>
      <c r="M70" s="229"/>
      <c r="N70" s="230"/>
      <c r="O70" s="230"/>
      <c r="P70" s="230"/>
      <c r="Q70" s="231"/>
      <c r="R70" s="233"/>
      <c r="S70" s="234"/>
      <c r="T70" s="235"/>
      <c r="U70" s="233"/>
      <c r="V70" s="234"/>
      <c r="W70" s="235"/>
      <c r="X70" s="227"/>
      <c r="Y70" s="226"/>
      <c r="Z70" s="236"/>
      <c r="AA70" s="227"/>
      <c r="AB70" s="237"/>
      <c r="AC70" s="238"/>
      <c r="AD70" s="235"/>
      <c r="AE70" s="227"/>
      <c r="AF70" s="235"/>
      <c r="AG70" s="239"/>
      <c r="AH70" s="240"/>
      <c r="AI70" s="221">
        <f t="shared" si="0"/>
        <v>0</v>
      </c>
      <c r="AJ70" s="244"/>
      <c r="AK70" s="226"/>
      <c r="AL70" s="236"/>
      <c r="AM70" s="245"/>
      <c r="AN70" s="245"/>
      <c r="AO70" s="236"/>
      <c r="AP70" s="246"/>
    </row>
    <row r="71" spans="1:42" ht="29.25" customHeight="1">
      <c r="A71" s="224">
        <v>43</v>
      </c>
      <c r="B71" s="225"/>
      <c r="C71" s="226"/>
      <c r="D71" s="227"/>
      <c r="E71" s="228"/>
      <c r="F71" s="228"/>
      <c r="G71" s="229"/>
      <c r="H71" s="230"/>
      <c r="I71" s="230"/>
      <c r="J71" s="230"/>
      <c r="K71" s="231"/>
      <c r="L71" s="232"/>
      <c r="M71" s="229"/>
      <c r="N71" s="230"/>
      <c r="O71" s="230"/>
      <c r="P71" s="230"/>
      <c r="Q71" s="231"/>
      <c r="R71" s="233"/>
      <c r="S71" s="234"/>
      <c r="T71" s="235"/>
      <c r="U71" s="233"/>
      <c r="V71" s="234"/>
      <c r="W71" s="235"/>
      <c r="X71" s="227"/>
      <c r="Y71" s="226"/>
      <c r="Z71" s="236"/>
      <c r="AA71" s="227"/>
      <c r="AB71" s="237"/>
      <c r="AC71" s="238"/>
      <c r="AD71" s="235"/>
      <c r="AE71" s="227"/>
      <c r="AF71" s="235"/>
      <c r="AG71" s="239"/>
      <c r="AH71" s="240"/>
      <c r="AI71" s="221">
        <f t="shared" si="0"/>
        <v>0</v>
      </c>
      <c r="AJ71" s="244"/>
      <c r="AK71" s="226"/>
      <c r="AL71" s="236"/>
      <c r="AM71" s="245"/>
      <c r="AN71" s="245"/>
      <c r="AO71" s="236"/>
      <c r="AP71" s="246"/>
    </row>
    <row r="72" spans="1:42" ht="29.25" customHeight="1">
      <c r="A72" s="224">
        <v>44</v>
      </c>
      <c r="B72" s="225"/>
      <c r="C72" s="226"/>
      <c r="D72" s="227"/>
      <c r="E72" s="228"/>
      <c r="F72" s="228"/>
      <c r="G72" s="229"/>
      <c r="H72" s="230"/>
      <c r="I72" s="230"/>
      <c r="J72" s="230"/>
      <c r="K72" s="231"/>
      <c r="L72" s="232"/>
      <c r="M72" s="229"/>
      <c r="N72" s="230"/>
      <c r="O72" s="230"/>
      <c r="P72" s="230"/>
      <c r="Q72" s="231"/>
      <c r="R72" s="233"/>
      <c r="S72" s="234"/>
      <c r="T72" s="235"/>
      <c r="U72" s="233"/>
      <c r="V72" s="234"/>
      <c r="W72" s="235"/>
      <c r="X72" s="227"/>
      <c r="Y72" s="226"/>
      <c r="Z72" s="236"/>
      <c r="AA72" s="227"/>
      <c r="AB72" s="237"/>
      <c r="AC72" s="238"/>
      <c r="AD72" s="235"/>
      <c r="AE72" s="227"/>
      <c r="AF72" s="235"/>
      <c r="AG72" s="239"/>
      <c r="AH72" s="240"/>
      <c r="AI72" s="221">
        <f t="shared" si="0"/>
        <v>0</v>
      </c>
      <c r="AJ72" s="244"/>
      <c r="AK72" s="226"/>
      <c r="AL72" s="236"/>
      <c r="AM72" s="245"/>
      <c r="AN72" s="245"/>
      <c r="AO72" s="236"/>
      <c r="AP72" s="246"/>
    </row>
    <row r="73" spans="1:42" ht="29.25" customHeight="1">
      <c r="A73" s="224">
        <v>45</v>
      </c>
      <c r="B73" s="225"/>
      <c r="C73" s="226"/>
      <c r="D73" s="227"/>
      <c r="E73" s="228"/>
      <c r="F73" s="228"/>
      <c r="G73" s="229"/>
      <c r="H73" s="230"/>
      <c r="I73" s="230"/>
      <c r="J73" s="230"/>
      <c r="K73" s="231"/>
      <c r="L73" s="232"/>
      <c r="M73" s="229"/>
      <c r="N73" s="230"/>
      <c r="O73" s="230"/>
      <c r="P73" s="230"/>
      <c r="Q73" s="231"/>
      <c r="R73" s="233"/>
      <c r="S73" s="234"/>
      <c r="T73" s="235"/>
      <c r="U73" s="233"/>
      <c r="V73" s="234"/>
      <c r="W73" s="235"/>
      <c r="X73" s="227"/>
      <c r="Y73" s="226"/>
      <c r="Z73" s="236"/>
      <c r="AA73" s="227"/>
      <c r="AB73" s="237"/>
      <c r="AC73" s="238"/>
      <c r="AD73" s="235"/>
      <c r="AE73" s="227"/>
      <c r="AF73" s="235"/>
      <c r="AG73" s="239"/>
      <c r="AH73" s="240"/>
      <c r="AI73" s="221">
        <f t="shared" si="0"/>
        <v>0</v>
      </c>
      <c r="AJ73" s="244"/>
      <c r="AK73" s="226"/>
      <c r="AL73" s="236"/>
      <c r="AM73" s="245"/>
      <c r="AN73" s="245"/>
      <c r="AO73" s="236"/>
      <c r="AP73" s="246"/>
    </row>
    <row r="74" spans="1:42" ht="29.25" customHeight="1">
      <c r="A74" s="224">
        <v>46</v>
      </c>
      <c r="B74" s="225"/>
      <c r="C74" s="226"/>
      <c r="D74" s="227"/>
      <c r="E74" s="228"/>
      <c r="F74" s="228"/>
      <c r="G74" s="229"/>
      <c r="H74" s="230"/>
      <c r="I74" s="230"/>
      <c r="J74" s="230"/>
      <c r="K74" s="231"/>
      <c r="L74" s="232"/>
      <c r="M74" s="229"/>
      <c r="N74" s="230"/>
      <c r="O74" s="230"/>
      <c r="P74" s="230"/>
      <c r="Q74" s="231"/>
      <c r="R74" s="233"/>
      <c r="S74" s="234"/>
      <c r="T74" s="235"/>
      <c r="U74" s="233"/>
      <c r="V74" s="234"/>
      <c r="W74" s="235"/>
      <c r="X74" s="227"/>
      <c r="Y74" s="226"/>
      <c r="Z74" s="236"/>
      <c r="AA74" s="227"/>
      <c r="AB74" s="237"/>
      <c r="AC74" s="238"/>
      <c r="AD74" s="235"/>
      <c r="AE74" s="227"/>
      <c r="AF74" s="235"/>
      <c r="AG74" s="239"/>
      <c r="AH74" s="240"/>
      <c r="AI74" s="221">
        <f t="shared" si="0"/>
        <v>0</v>
      </c>
      <c r="AJ74" s="244"/>
      <c r="AK74" s="226"/>
      <c r="AL74" s="236"/>
      <c r="AM74" s="245"/>
      <c r="AN74" s="245"/>
      <c r="AO74" s="236"/>
      <c r="AP74" s="246"/>
    </row>
    <row r="75" spans="1:42" ht="29.25" customHeight="1">
      <c r="A75" s="224">
        <v>47</v>
      </c>
      <c r="B75" s="225"/>
      <c r="C75" s="226"/>
      <c r="D75" s="227"/>
      <c r="E75" s="228"/>
      <c r="F75" s="228"/>
      <c r="G75" s="229"/>
      <c r="H75" s="230"/>
      <c r="I75" s="230"/>
      <c r="J75" s="230"/>
      <c r="K75" s="231"/>
      <c r="L75" s="232"/>
      <c r="M75" s="229"/>
      <c r="N75" s="230"/>
      <c r="O75" s="230"/>
      <c r="P75" s="230"/>
      <c r="Q75" s="231"/>
      <c r="R75" s="233"/>
      <c r="S75" s="234"/>
      <c r="T75" s="235"/>
      <c r="U75" s="233"/>
      <c r="V75" s="234"/>
      <c r="W75" s="235"/>
      <c r="X75" s="227"/>
      <c r="Y75" s="226"/>
      <c r="Z75" s="236"/>
      <c r="AA75" s="227"/>
      <c r="AB75" s="237"/>
      <c r="AC75" s="238"/>
      <c r="AD75" s="235"/>
      <c r="AE75" s="227"/>
      <c r="AF75" s="235"/>
      <c r="AG75" s="239"/>
      <c r="AH75" s="240"/>
      <c r="AI75" s="221">
        <f t="shared" si="0"/>
        <v>0</v>
      </c>
      <c r="AJ75" s="244"/>
      <c r="AK75" s="226"/>
      <c r="AL75" s="236"/>
      <c r="AM75" s="245"/>
      <c r="AN75" s="245"/>
      <c r="AO75" s="236"/>
      <c r="AP75" s="246"/>
    </row>
    <row r="76" spans="1:42" ht="29.25" customHeight="1">
      <c r="A76" s="224">
        <v>48</v>
      </c>
      <c r="B76" s="225"/>
      <c r="C76" s="226"/>
      <c r="D76" s="227"/>
      <c r="E76" s="228"/>
      <c r="F76" s="228"/>
      <c r="G76" s="229"/>
      <c r="H76" s="230"/>
      <c r="I76" s="230"/>
      <c r="J76" s="230"/>
      <c r="K76" s="231"/>
      <c r="L76" s="232"/>
      <c r="M76" s="229"/>
      <c r="N76" s="230"/>
      <c r="O76" s="230"/>
      <c r="P76" s="230"/>
      <c r="Q76" s="231"/>
      <c r="R76" s="233"/>
      <c r="S76" s="234"/>
      <c r="T76" s="235"/>
      <c r="U76" s="233"/>
      <c r="V76" s="234"/>
      <c r="W76" s="235"/>
      <c r="X76" s="227"/>
      <c r="Y76" s="226"/>
      <c r="Z76" s="236"/>
      <c r="AA76" s="227"/>
      <c r="AB76" s="237"/>
      <c r="AC76" s="238"/>
      <c r="AD76" s="235"/>
      <c r="AE76" s="227"/>
      <c r="AF76" s="235"/>
      <c r="AG76" s="239"/>
      <c r="AH76" s="240"/>
      <c r="AI76" s="221">
        <f t="shared" si="0"/>
        <v>0</v>
      </c>
      <c r="AJ76" s="244"/>
      <c r="AK76" s="226"/>
      <c r="AL76" s="236"/>
      <c r="AM76" s="245"/>
      <c r="AN76" s="245"/>
      <c r="AO76" s="236"/>
      <c r="AP76" s="246"/>
    </row>
    <row r="77" spans="1:42" ht="29.25" customHeight="1">
      <c r="A77" s="224">
        <v>49</v>
      </c>
      <c r="B77" s="225"/>
      <c r="C77" s="226"/>
      <c r="D77" s="227"/>
      <c r="E77" s="228"/>
      <c r="F77" s="228"/>
      <c r="G77" s="229"/>
      <c r="H77" s="230"/>
      <c r="I77" s="230"/>
      <c r="J77" s="230"/>
      <c r="K77" s="231"/>
      <c r="L77" s="232"/>
      <c r="M77" s="229"/>
      <c r="N77" s="230"/>
      <c r="O77" s="230"/>
      <c r="P77" s="230"/>
      <c r="Q77" s="231"/>
      <c r="R77" s="233"/>
      <c r="S77" s="234"/>
      <c r="T77" s="235"/>
      <c r="U77" s="233"/>
      <c r="V77" s="234"/>
      <c r="W77" s="235"/>
      <c r="X77" s="227"/>
      <c r="Y77" s="226"/>
      <c r="Z77" s="236"/>
      <c r="AA77" s="227"/>
      <c r="AB77" s="237"/>
      <c r="AC77" s="238"/>
      <c r="AD77" s="235"/>
      <c r="AE77" s="227"/>
      <c r="AF77" s="235"/>
      <c r="AG77" s="239"/>
      <c r="AH77" s="240"/>
      <c r="AI77" s="221">
        <f t="shared" si="0"/>
        <v>0</v>
      </c>
      <c r="AJ77" s="244"/>
      <c r="AK77" s="226"/>
      <c r="AL77" s="236"/>
      <c r="AM77" s="245"/>
      <c r="AN77" s="245"/>
      <c r="AO77" s="236"/>
      <c r="AP77" s="246"/>
    </row>
    <row r="78" spans="1:42" ht="29.25" customHeight="1">
      <c r="A78" s="224">
        <v>50</v>
      </c>
      <c r="B78" s="225"/>
      <c r="C78" s="226"/>
      <c r="D78" s="227"/>
      <c r="E78" s="228"/>
      <c r="F78" s="228"/>
      <c r="G78" s="229"/>
      <c r="H78" s="230"/>
      <c r="I78" s="230"/>
      <c r="J78" s="230"/>
      <c r="K78" s="231"/>
      <c r="L78" s="232"/>
      <c r="M78" s="229"/>
      <c r="N78" s="230"/>
      <c r="O78" s="230"/>
      <c r="P78" s="230"/>
      <c r="Q78" s="231"/>
      <c r="R78" s="233"/>
      <c r="S78" s="234"/>
      <c r="T78" s="235"/>
      <c r="U78" s="233"/>
      <c r="V78" s="234"/>
      <c r="W78" s="235"/>
      <c r="X78" s="227"/>
      <c r="Y78" s="226"/>
      <c r="Z78" s="236"/>
      <c r="AA78" s="227"/>
      <c r="AB78" s="237"/>
      <c r="AC78" s="238"/>
      <c r="AD78" s="235"/>
      <c r="AE78" s="227"/>
      <c r="AF78" s="235"/>
      <c r="AG78" s="239"/>
      <c r="AH78" s="240"/>
      <c r="AI78" s="221">
        <f t="shared" si="0"/>
        <v>0</v>
      </c>
      <c r="AJ78" s="244"/>
      <c r="AK78" s="226"/>
      <c r="AL78" s="236"/>
      <c r="AM78" s="245"/>
      <c r="AN78" s="245"/>
      <c r="AO78" s="236"/>
      <c r="AP78" s="246"/>
    </row>
    <row r="79" spans="1:42" ht="29.25" customHeight="1">
      <c r="A79" s="224">
        <v>51</v>
      </c>
      <c r="B79" s="225"/>
      <c r="C79" s="226"/>
      <c r="D79" s="227"/>
      <c r="E79" s="228"/>
      <c r="F79" s="228"/>
      <c r="G79" s="229"/>
      <c r="H79" s="230"/>
      <c r="I79" s="230"/>
      <c r="J79" s="230"/>
      <c r="K79" s="231"/>
      <c r="L79" s="232"/>
      <c r="M79" s="229"/>
      <c r="N79" s="230"/>
      <c r="O79" s="230"/>
      <c r="P79" s="230"/>
      <c r="Q79" s="231"/>
      <c r="R79" s="233"/>
      <c r="S79" s="234"/>
      <c r="T79" s="235"/>
      <c r="U79" s="233"/>
      <c r="V79" s="234"/>
      <c r="W79" s="235"/>
      <c r="X79" s="227"/>
      <c r="Y79" s="226"/>
      <c r="Z79" s="236"/>
      <c r="AA79" s="227"/>
      <c r="AB79" s="237"/>
      <c r="AC79" s="238"/>
      <c r="AD79" s="235"/>
      <c r="AE79" s="227"/>
      <c r="AF79" s="235"/>
      <c r="AG79" s="239"/>
      <c r="AH79" s="240"/>
      <c r="AI79" s="221">
        <f t="shared" si="0"/>
        <v>0</v>
      </c>
      <c r="AJ79" s="244"/>
      <c r="AK79" s="226"/>
      <c r="AL79" s="236"/>
      <c r="AM79" s="245"/>
      <c r="AN79" s="245"/>
      <c r="AO79" s="236"/>
      <c r="AP79" s="246"/>
    </row>
    <row r="80" spans="1:42" ht="29.25" customHeight="1">
      <c r="A80" s="224">
        <v>52</v>
      </c>
      <c r="B80" s="225"/>
      <c r="C80" s="226"/>
      <c r="D80" s="227"/>
      <c r="E80" s="228"/>
      <c r="F80" s="228"/>
      <c r="G80" s="229"/>
      <c r="H80" s="230"/>
      <c r="I80" s="230"/>
      <c r="J80" s="230"/>
      <c r="K80" s="231"/>
      <c r="L80" s="232"/>
      <c r="M80" s="229"/>
      <c r="N80" s="230"/>
      <c r="O80" s="230"/>
      <c r="P80" s="230"/>
      <c r="Q80" s="231"/>
      <c r="R80" s="233"/>
      <c r="S80" s="234"/>
      <c r="T80" s="235"/>
      <c r="U80" s="233"/>
      <c r="V80" s="234"/>
      <c r="W80" s="235"/>
      <c r="X80" s="227"/>
      <c r="Y80" s="226"/>
      <c r="Z80" s="236"/>
      <c r="AA80" s="227"/>
      <c r="AB80" s="237"/>
      <c r="AC80" s="238"/>
      <c r="AD80" s="235"/>
      <c r="AE80" s="227"/>
      <c r="AF80" s="235"/>
      <c r="AG80" s="239"/>
      <c r="AH80" s="240"/>
      <c r="AI80" s="221">
        <f t="shared" si="0"/>
        <v>0</v>
      </c>
      <c r="AJ80" s="244"/>
      <c r="AK80" s="226"/>
      <c r="AL80" s="236"/>
      <c r="AM80" s="245"/>
      <c r="AN80" s="245"/>
      <c r="AO80" s="236"/>
      <c r="AP80" s="246"/>
    </row>
    <row r="81" spans="1:42" ht="29.25" customHeight="1">
      <c r="A81" s="224">
        <v>53</v>
      </c>
      <c r="B81" s="225"/>
      <c r="C81" s="226"/>
      <c r="D81" s="227"/>
      <c r="E81" s="228"/>
      <c r="F81" s="228"/>
      <c r="G81" s="229"/>
      <c r="H81" s="230"/>
      <c r="I81" s="230"/>
      <c r="J81" s="230"/>
      <c r="K81" s="231"/>
      <c r="L81" s="232"/>
      <c r="M81" s="229"/>
      <c r="N81" s="230"/>
      <c r="O81" s="230"/>
      <c r="P81" s="230"/>
      <c r="Q81" s="231"/>
      <c r="R81" s="233"/>
      <c r="S81" s="234"/>
      <c r="T81" s="235"/>
      <c r="U81" s="233"/>
      <c r="V81" s="234"/>
      <c r="W81" s="235"/>
      <c r="X81" s="227"/>
      <c r="Y81" s="226"/>
      <c r="Z81" s="236"/>
      <c r="AA81" s="227"/>
      <c r="AB81" s="237"/>
      <c r="AC81" s="238"/>
      <c r="AD81" s="235"/>
      <c r="AE81" s="227"/>
      <c r="AF81" s="235"/>
      <c r="AG81" s="239"/>
      <c r="AH81" s="240"/>
      <c r="AI81" s="221">
        <f t="shared" si="0"/>
        <v>0</v>
      </c>
      <c r="AJ81" s="244"/>
      <c r="AK81" s="226"/>
      <c r="AL81" s="236"/>
      <c r="AM81" s="245"/>
      <c r="AN81" s="245"/>
      <c r="AO81" s="236"/>
      <c r="AP81" s="246"/>
    </row>
    <row r="82" spans="1:42" ht="29.25" customHeight="1">
      <c r="A82" s="224">
        <v>54</v>
      </c>
      <c r="B82" s="225"/>
      <c r="C82" s="226"/>
      <c r="D82" s="227"/>
      <c r="E82" s="228"/>
      <c r="F82" s="228"/>
      <c r="G82" s="229"/>
      <c r="H82" s="230"/>
      <c r="I82" s="230"/>
      <c r="J82" s="230"/>
      <c r="K82" s="231"/>
      <c r="L82" s="232"/>
      <c r="M82" s="229"/>
      <c r="N82" s="230"/>
      <c r="O82" s="230"/>
      <c r="P82" s="230"/>
      <c r="Q82" s="231"/>
      <c r="R82" s="233"/>
      <c r="S82" s="234"/>
      <c r="T82" s="235"/>
      <c r="U82" s="233"/>
      <c r="V82" s="234"/>
      <c r="W82" s="235"/>
      <c r="X82" s="227"/>
      <c r="Y82" s="226"/>
      <c r="Z82" s="236"/>
      <c r="AA82" s="227"/>
      <c r="AB82" s="237"/>
      <c r="AC82" s="238"/>
      <c r="AD82" s="235"/>
      <c r="AE82" s="227"/>
      <c r="AF82" s="235"/>
      <c r="AG82" s="239"/>
      <c r="AH82" s="240"/>
      <c r="AI82" s="221">
        <f t="shared" si="0"/>
        <v>0</v>
      </c>
      <c r="AJ82" s="244"/>
      <c r="AK82" s="226"/>
      <c r="AL82" s="236"/>
      <c r="AM82" s="245"/>
      <c r="AN82" s="245"/>
      <c r="AO82" s="236"/>
      <c r="AP82" s="246"/>
    </row>
    <row r="83" spans="1:42" ht="29.25" customHeight="1">
      <c r="A83" s="224">
        <v>55</v>
      </c>
      <c r="B83" s="225"/>
      <c r="C83" s="226"/>
      <c r="D83" s="227"/>
      <c r="E83" s="228"/>
      <c r="F83" s="228"/>
      <c r="G83" s="229"/>
      <c r="H83" s="230"/>
      <c r="I83" s="230"/>
      <c r="J83" s="230"/>
      <c r="K83" s="231"/>
      <c r="L83" s="232"/>
      <c r="M83" s="229"/>
      <c r="N83" s="230"/>
      <c r="O83" s="230"/>
      <c r="P83" s="230"/>
      <c r="Q83" s="231"/>
      <c r="R83" s="233"/>
      <c r="S83" s="234"/>
      <c r="T83" s="235"/>
      <c r="U83" s="233"/>
      <c r="V83" s="234"/>
      <c r="W83" s="235"/>
      <c r="X83" s="227"/>
      <c r="Y83" s="226"/>
      <c r="Z83" s="236"/>
      <c r="AA83" s="227"/>
      <c r="AB83" s="237"/>
      <c r="AC83" s="238"/>
      <c r="AD83" s="235"/>
      <c r="AE83" s="227"/>
      <c r="AF83" s="235"/>
      <c r="AG83" s="239"/>
      <c r="AH83" s="240"/>
      <c r="AI83" s="221">
        <f t="shared" si="0"/>
        <v>0</v>
      </c>
      <c r="AJ83" s="244"/>
      <c r="AK83" s="226"/>
      <c r="AL83" s="236"/>
      <c r="AM83" s="245"/>
      <c r="AN83" s="245"/>
      <c r="AO83" s="236"/>
      <c r="AP83" s="246"/>
    </row>
    <row r="84" spans="1:42" ht="29.25" customHeight="1">
      <c r="A84" s="224">
        <v>56</v>
      </c>
      <c r="B84" s="225"/>
      <c r="C84" s="226"/>
      <c r="D84" s="227"/>
      <c r="E84" s="228"/>
      <c r="F84" s="228"/>
      <c r="G84" s="229"/>
      <c r="H84" s="230"/>
      <c r="I84" s="230"/>
      <c r="J84" s="230"/>
      <c r="K84" s="231"/>
      <c r="L84" s="232"/>
      <c r="M84" s="229"/>
      <c r="N84" s="230"/>
      <c r="O84" s="230"/>
      <c r="P84" s="230"/>
      <c r="Q84" s="231"/>
      <c r="R84" s="233"/>
      <c r="S84" s="234"/>
      <c r="T84" s="235"/>
      <c r="U84" s="233"/>
      <c r="V84" s="234"/>
      <c r="W84" s="235"/>
      <c r="X84" s="227"/>
      <c r="Y84" s="226"/>
      <c r="Z84" s="236"/>
      <c r="AA84" s="227"/>
      <c r="AB84" s="237"/>
      <c r="AC84" s="238"/>
      <c r="AD84" s="235"/>
      <c r="AE84" s="227"/>
      <c r="AF84" s="235"/>
      <c r="AG84" s="239"/>
      <c r="AH84" s="240"/>
      <c r="AI84" s="221">
        <f t="shared" si="0"/>
        <v>0</v>
      </c>
      <c r="AJ84" s="244"/>
      <c r="AK84" s="226"/>
      <c r="AL84" s="236"/>
      <c r="AM84" s="245"/>
      <c r="AN84" s="245"/>
      <c r="AO84" s="236"/>
      <c r="AP84" s="246"/>
    </row>
    <row r="85" spans="1:42" ht="29.25" customHeight="1">
      <c r="A85" s="224">
        <v>57</v>
      </c>
      <c r="B85" s="225"/>
      <c r="C85" s="226"/>
      <c r="D85" s="227"/>
      <c r="E85" s="228"/>
      <c r="F85" s="228"/>
      <c r="G85" s="229"/>
      <c r="H85" s="230"/>
      <c r="I85" s="230"/>
      <c r="J85" s="230"/>
      <c r="K85" s="231"/>
      <c r="L85" s="232"/>
      <c r="M85" s="229"/>
      <c r="N85" s="230"/>
      <c r="O85" s="230"/>
      <c r="P85" s="230"/>
      <c r="Q85" s="231"/>
      <c r="R85" s="233"/>
      <c r="S85" s="234"/>
      <c r="T85" s="235"/>
      <c r="U85" s="233"/>
      <c r="V85" s="234"/>
      <c r="W85" s="235"/>
      <c r="X85" s="227"/>
      <c r="Y85" s="226"/>
      <c r="Z85" s="236"/>
      <c r="AA85" s="227"/>
      <c r="AB85" s="237"/>
      <c r="AC85" s="238"/>
      <c r="AD85" s="235"/>
      <c r="AE85" s="227"/>
      <c r="AF85" s="235"/>
      <c r="AG85" s="239"/>
      <c r="AH85" s="240"/>
      <c r="AI85" s="221">
        <f t="shared" si="0"/>
        <v>0</v>
      </c>
      <c r="AJ85" s="244"/>
      <c r="AK85" s="226"/>
      <c r="AL85" s="236"/>
      <c r="AM85" s="245"/>
      <c r="AN85" s="245"/>
      <c r="AO85" s="236"/>
      <c r="AP85" s="246"/>
    </row>
    <row r="86" spans="1:42" ht="29.25" customHeight="1">
      <c r="A86" s="224">
        <v>58</v>
      </c>
      <c r="B86" s="225"/>
      <c r="C86" s="226"/>
      <c r="D86" s="227"/>
      <c r="E86" s="228"/>
      <c r="F86" s="228"/>
      <c r="G86" s="229"/>
      <c r="H86" s="230"/>
      <c r="I86" s="230"/>
      <c r="J86" s="230"/>
      <c r="K86" s="231"/>
      <c r="L86" s="232"/>
      <c r="M86" s="229"/>
      <c r="N86" s="230"/>
      <c r="O86" s="230"/>
      <c r="P86" s="230"/>
      <c r="Q86" s="231"/>
      <c r="R86" s="233"/>
      <c r="S86" s="234"/>
      <c r="T86" s="235"/>
      <c r="U86" s="233"/>
      <c r="V86" s="234"/>
      <c r="W86" s="235"/>
      <c r="X86" s="227"/>
      <c r="Y86" s="226"/>
      <c r="Z86" s="236"/>
      <c r="AA86" s="227"/>
      <c r="AB86" s="237"/>
      <c r="AC86" s="238"/>
      <c r="AD86" s="235"/>
      <c r="AE86" s="227"/>
      <c r="AF86" s="235"/>
      <c r="AG86" s="239"/>
      <c r="AH86" s="240"/>
      <c r="AI86" s="221">
        <f t="shared" si="0"/>
        <v>0</v>
      </c>
      <c r="AJ86" s="244"/>
      <c r="AK86" s="226"/>
      <c r="AL86" s="236"/>
      <c r="AM86" s="245"/>
      <c r="AN86" s="245"/>
      <c r="AO86" s="236"/>
      <c r="AP86" s="246"/>
    </row>
    <row r="87" spans="1:42" ht="29.25" customHeight="1">
      <c r="A87" s="224">
        <v>59</v>
      </c>
      <c r="B87" s="225"/>
      <c r="C87" s="226"/>
      <c r="D87" s="227"/>
      <c r="E87" s="228"/>
      <c r="F87" s="228"/>
      <c r="G87" s="229"/>
      <c r="H87" s="230"/>
      <c r="I87" s="230"/>
      <c r="J87" s="230"/>
      <c r="K87" s="231"/>
      <c r="L87" s="232"/>
      <c r="M87" s="229"/>
      <c r="N87" s="230"/>
      <c r="O87" s="230"/>
      <c r="P87" s="230"/>
      <c r="Q87" s="231"/>
      <c r="R87" s="233"/>
      <c r="S87" s="234"/>
      <c r="T87" s="235"/>
      <c r="U87" s="233"/>
      <c r="V87" s="234"/>
      <c r="W87" s="235"/>
      <c r="X87" s="227"/>
      <c r="Y87" s="226"/>
      <c r="Z87" s="236"/>
      <c r="AA87" s="227"/>
      <c r="AB87" s="237"/>
      <c r="AC87" s="238"/>
      <c r="AD87" s="235"/>
      <c r="AE87" s="227"/>
      <c r="AF87" s="235"/>
      <c r="AG87" s="239"/>
      <c r="AH87" s="240"/>
      <c r="AI87" s="221">
        <f t="shared" si="0"/>
        <v>0</v>
      </c>
      <c r="AJ87" s="244"/>
      <c r="AK87" s="226"/>
      <c r="AL87" s="236"/>
      <c r="AM87" s="245"/>
      <c r="AN87" s="245"/>
      <c r="AO87" s="236"/>
      <c r="AP87" s="246"/>
    </row>
    <row r="88" spans="1:42" ht="29.25" customHeight="1">
      <c r="A88" s="224">
        <v>60</v>
      </c>
      <c r="B88" s="225"/>
      <c r="C88" s="226"/>
      <c r="D88" s="227"/>
      <c r="E88" s="228"/>
      <c r="F88" s="228"/>
      <c r="G88" s="229"/>
      <c r="H88" s="230"/>
      <c r="I88" s="230"/>
      <c r="J88" s="230"/>
      <c r="K88" s="231"/>
      <c r="L88" s="232"/>
      <c r="M88" s="229"/>
      <c r="N88" s="230"/>
      <c r="O88" s="230"/>
      <c r="P88" s="230"/>
      <c r="Q88" s="231"/>
      <c r="R88" s="233"/>
      <c r="S88" s="234"/>
      <c r="T88" s="235"/>
      <c r="U88" s="233"/>
      <c r="V88" s="234"/>
      <c r="W88" s="235"/>
      <c r="X88" s="227"/>
      <c r="Y88" s="226"/>
      <c r="Z88" s="236"/>
      <c r="AA88" s="227"/>
      <c r="AB88" s="237"/>
      <c r="AC88" s="238"/>
      <c r="AD88" s="235"/>
      <c r="AE88" s="227"/>
      <c r="AF88" s="235"/>
      <c r="AG88" s="239"/>
      <c r="AH88" s="240"/>
      <c r="AI88" s="221">
        <f t="shared" si="0"/>
        <v>0</v>
      </c>
      <c r="AJ88" s="244"/>
      <c r="AK88" s="226"/>
      <c r="AL88" s="236"/>
      <c r="AM88" s="245"/>
      <c r="AN88" s="245"/>
      <c r="AO88" s="236"/>
      <c r="AP88" s="246"/>
    </row>
    <row r="89" spans="1:42" ht="29.25" customHeight="1">
      <c r="A89" s="224">
        <v>61</v>
      </c>
      <c r="B89" s="225"/>
      <c r="C89" s="226"/>
      <c r="D89" s="227"/>
      <c r="E89" s="228"/>
      <c r="F89" s="228"/>
      <c r="G89" s="229"/>
      <c r="H89" s="230"/>
      <c r="I89" s="230"/>
      <c r="J89" s="230"/>
      <c r="K89" s="231"/>
      <c r="L89" s="232"/>
      <c r="M89" s="229"/>
      <c r="N89" s="230"/>
      <c r="O89" s="230"/>
      <c r="P89" s="230"/>
      <c r="Q89" s="231"/>
      <c r="R89" s="233"/>
      <c r="S89" s="234"/>
      <c r="T89" s="235"/>
      <c r="U89" s="233"/>
      <c r="V89" s="234"/>
      <c r="W89" s="235"/>
      <c r="X89" s="227"/>
      <c r="Y89" s="226"/>
      <c r="Z89" s="236"/>
      <c r="AA89" s="227"/>
      <c r="AB89" s="237"/>
      <c r="AC89" s="238"/>
      <c r="AD89" s="235"/>
      <c r="AE89" s="227"/>
      <c r="AF89" s="235"/>
      <c r="AG89" s="239"/>
      <c r="AH89" s="240"/>
      <c r="AI89" s="221">
        <f t="shared" si="0"/>
        <v>0</v>
      </c>
      <c r="AJ89" s="244"/>
      <c r="AK89" s="226"/>
      <c r="AL89" s="236"/>
      <c r="AM89" s="245"/>
      <c r="AN89" s="245"/>
      <c r="AO89" s="236"/>
      <c r="AP89" s="246"/>
    </row>
    <row r="90" spans="1:42" ht="29.25" customHeight="1">
      <c r="A90" s="224">
        <v>62</v>
      </c>
      <c r="B90" s="225"/>
      <c r="C90" s="226"/>
      <c r="D90" s="227"/>
      <c r="E90" s="228"/>
      <c r="F90" s="228"/>
      <c r="G90" s="229"/>
      <c r="H90" s="230"/>
      <c r="I90" s="230"/>
      <c r="J90" s="230"/>
      <c r="K90" s="231"/>
      <c r="L90" s="232"/>
      <c r="M90" s="229"/>
      <c r="N90" s="230"/>
      <c r="O90" s="230"/>
      <c r="P90" s="230"/>
      <c r="Q90" s="231"/>
      <c r="R90" s="233"/>
      <c r="S90" s="234"/>
      <c r="T90" s="235"/>
      <c r="U90" s="233"/>
      <c r="V90" s="234"/>
      <c r="W90" s="235"/>
      <c r="X90" s="227"/>
      <c r="Y90" s="226"/>
      <c r="Z90" s="236"/>
      <c r="AA90" s="227"/>
      <c r="AB90" s="237"/>
      <c r="AC90" s="238"/>
      <c r="AD90" s="235"/>
      <c r="AE90" s="227"/>
      <c r="AF90" s="235"/>
      <c r="AG90" s="239"/>
      <c r="AH90" s="240"/>
      <c r="AI90" s="221">
        <f t="shared" si="0"/>
        <v>0</v>
      </c>
      <c r="AJ90" s="244"/>
      <c r="AK90" s="226"/>
      <c r="AL90" s="236"/>
      <c r="AM90" s="245"/>
      <c r="AN90" s="245"/>
      <c r="AO90" s="236"/>
      <c r="AP90" s="246"/>
    </row>
    <row r="91" spans="1:42" ht="29.25" customHeight="1">
      <c r="A91" s="224">
        <v>63</v>
      </c>
      <c r="B91" s="225"/>
      <c r="C91" s="226"/>
      <c r="D91" s="227"/>
      <c r="E91" s="228"/>
      <c r="F91" s="228"/>
      <c r="G91" s="229"/>
      <c r="H91" s="230"/>
      <c r="I91" s="230"/>
      <c r="J91" s="230"/>
      <c r="K91" s="231"/>
      <c r="L91" s="232"/>
      <c r="M91" s="229"/>
      <c r="N91" s="230"/>
      <c r="O91" s="230"/>
      <c r="P91" s="230"/>
      <c r="Q91" s="231"/>
      <c r="R91" s="233"/>
      <c r="S91" s="234"/>
      <c r="T91" s="235"/>
      <c r="U91" s="233"/>
      <c r="V91" s="234"/>
      <c r="W91" s="235"/>
      <c r="X91" s="227"/>
      <c r="Y91" s="226"/>
      <c r="Z91" s="236"/>
      <c r="AA91" s="227"/>
      <c r="AB91" s="237"/>
      <c r="AC91" s="238"/>
      <c r="AD91" s="235"/>
      <c r="AE91" s="227"/>
      <c r="AF91" s="235"/>
      <c r="AG91" s="239"/>
      <c r="AH91" s="240"/>
      <c r="AI91" s="221">
        <f t="shared" si="0"/>
        <v>0</v>
      </c>
      <c r="AJ91" s="244"/>
      <c r="AK91" s="226"/>
      <c r="AL91" s="236"/>
      <c r="AM91" s="245"/>
      <c r="AN91" s="245"/>
      <c r="AO91" s="236"/>
      <c r="AP91" s="246"/>
    </row>
    <row r="92" spans="1:42" ht="29.25" customHeight="1">
      <c r="A92" s="224">
        <v>64</v>
      </c>
      <c r="B92" s="225"/>
      <c r="C92" s="226"/>
      <c r="D92" s="227"/>
      <c r="E92" s="228"/>
      <c r="F92" s="228"/>
      <c r="G92" s="229"/>
      <c r="H92" s="230"/>
      <c r="I92" s="230"/>
      <c r="J92" s="230"/>
      <c r="K92" s="231"/>
      <c r="L92" s="232"/>
      <c r="M92" s="229"/>
      <c r="N92" s="230"/>
      <c r="O92" s="230"/>
      <c r="P92" s="230"/>
      <c r="Q92" s="231"/>
      <c r="R92" s="233"/>
      <c r="S92" s="234"/>
      <c r="T92" s="235"/>
      <c r="U92" s="233"/>
      <c r="V92" s="234"/>
      <c r="W92" s="235"/>
      <c r="X92" s="227"/>
      <c r="Y92" s="226"/>
      <c r="Z92" s="236"/>
      <c r="AA92" s="227"/>
      <c r="AB92" s="237"/>
      <c r="AC92" s="238"/>
      <c r="AD92" s="235"/>
      <c r="AE92" s="227"/>
      <c r="AF92" s="235"/>
      <c r="AG92" s="239"/>
      <c r="AH92" s="240"/>
      <c r="AI92" s="221">
        <f t="shared" ref="AI92:AI128" si="1">AD92+AF92</f>
        <v>0</v>
      </c>
      <c r="AJ92" s="244"/>
      <c r="AK92" s="226"/>
      <c r="AL92" s="236"/>
      <c r="AM92" s="245"/>
      <c r="AN92" s="245"/>
      <c r="AO92" s="236"/>
      <c r="AP92" s="246"/>
    </row>
    <row r="93" spans="1:42" ht="29.25" customHeight="1">
      <c r="A93" s="224">
        <v>65</v>
      </c>
      <c r="B93" s="225"/>
      <c r="C93" s="226"/>
      <c r="D93" s="227"/>
      <c r="E93" s="228"/>
      <c r="F93" s="228"/>
      <c r="G93" s="229"/>
      <c r="H93" s="230"/>
      <c r="I93" s="230"/>
      <c r="J93" s="230"/>
      <c r="K93" s="231"/>
      <c r="L93" s="232"/>
      <c r="M93" s="229"/>
      <c r="N93" s="230"/>
      <c r="O93" s="230"/>
      <c r="P93" s="230"/>
      <c r="Q93" s="231"/>
      <c r="R93" s="233"/>
      <c r="S93" s="234"/>
      <c r="T93" s="235"/>
      <c r="U93" s="233"/>
      <c r="V93" s="234"/>
      <c r="W93" s="235"/>
      <c r="X93" s="227"/>
      <c r="Y93" s="226"/>
      <c r="Z93" s="236"/>
      <c r="AA93" s="227"/>
      <c r="AB93" s="237"/>
      <c r="AC93" s="238"/>
      <c r="AD93" s="235"/>
      <c r="AE93" s="227"/>
      <c r="AF93" s="235"/>
      <c r="AG93" s="239"/>
      <c r="AH93" s="240"/>
      <c r="AI93" s="221">
        <f t="shared" si="1"/>
        <v>0</v>
      </c>
      <c r="AJ93" s="244"/>
      <c r="AK93" s="226"/>
      <c r="AL93" s="236"/>
      <c r="AM93" s="245"/>
      <c r="AN93" s="245"/>
      <c r="AO93" s="236"/>
      <c r="AP93" s="246"/>
    </row>
    <row r="94" spans="1:42" ht="29.25" customHeight="1">
      <c r="A94" s="224">
        <v>66</v>
      </c>
      <c r="B94" s="225"/>
      <c r="C94" s="226"/>
      <c r="D94" s="227"/>
      <c r="E94" s="228"/>
      <c r="F94" s="228"/>
      <c r="G94" s="229"/>
      <c r="H94" s="230"/>
      <c r="I94" s="230"/>
      <c r="J94" s="230"/>
      <c r="K94" s="231"/>
      <c r="L94" s="232"/>
      <c r="M94" s="229"/>
      <c r="N94" s="230"/>
      <c r="O94" s="230"/>
      <c r="P94" s="230"/>
      <c r="Q94" s="231"/>
      <c r="R94" s="233"/>
      <c r="S94" s="234"/>
      <c r="T94" s="235"/>
      <c r="U94" s="233"/>
      <c r="V94" s="234"/>
      <c r="W94" s="235"/>
      <c r="X94" s="227"/>
      <c r="Y94" s="226"/>
      <c r="Z94" s="236"/>
      <c r="AA94" s="227"/>
      <c r="AB94" s="237"/>
      <c r="AC94" s="238"/>
      <c r="AD94" s="235"/>
      <c r="AE94" s="227"/>
      <c r="AF94" s="235"/>
      <c r="AG94" s="239"/>
      <c r="AH94" s="240"/>
      <c r="AI94" s="221">
        <f t="shared" si="1"/>
        <v>0</v>
      </c>
      <c r="AJ94" s="244"/>
      <c r="AK94" s="226"/>
      <c r="AL94" s="236"/>
      <c r="AM94" s="245"/>
      <c r="AN94" s="245"/>
      <c r="AO94" s="236"/>
      <c r="AP94" s="246"/>
    </row>
    <row r="95" spans="1:42" ht="29.25" customHeight="1">
      <c r="A95" s="224">
        <v>67</v>
      </c>
      <c r="B95" s="225"/>
      <c r="C95" s="226"/>
      <c r="D95" s="227"/>
      <c r="E95" s="228"/>
      <c r="F95" s="228"/>
      <c r="G95" s="229"/>
      <c r="H95" s="230"/>
      <c r="I95" s="230"/>
      <c r="J95" s="230"/>
      <c r="K95" s="231"/>
      <c r="L95" s="232"/>
      <c r="M95" s="229"/>
      <c r="N95" s="230"/>
      <c r="O95" s="230"/>
      <c r="P95" s="230"/>
      <c r="Q95" s="231"/>
      <c r="R95" s="233"/>
      <c r="S95" s="234"/>
      <c r="T95" s="235"/>
      <c r="U95" s="233"/>
      <c r="V95" s="234"/>
      <c r="W95" s="235"/>
      <c r="X95" s="227"/>
      <c r="Y95" s="226"/>
      <c r="Z95" s="236"/>
      <c r="AA95" s="227"/>
      <c r="AB95" s="237"/>
      <c r="AC95" s="238"/>
      <c r="AD95" s="235"/>
      <c r="AE95" s="227"/>
      <c r="AF95" s="235"/>
      <c r="AG95" s="239"/>
      <c r="AH95" s="240"/>
      <c r="AI95" s="221">
        <f t="shared" si="1"/>
        <v>0</v>
      </c>
      <c r="AJ95" s="244"/>
      <c r="AK95" s="226"/>
      <c r="AL95" s="236"/>
      <c r="AM95" s="245"/>
      <c r="AN95" s="245"/>
      <c r="AO95" s="236"/>
      <c r="AP95" s="246"/>
    </row>
    <row r="96" spans="1:42" ht="29.25" customHeight="1">
      <c r="A96" s="224">
        <v>68</v>
      </c>
      <c r="B96" s="225"/>
      <c r="C96" s="226"/>
      <c r="D96" s="227"/>
      <c r="E96" s="228"/>
      <c r="F96" s="228"/>
      <c r="G96" s="229"/>
      <c r="H96" s="230"/>
      <c r="I96" s="230"/>
      <c r="J96" s="230"/>
      <c r="K96" s="231"/>
      <c r="L96" s="232"/>
      <c r="M96" s="229"/>
      <c r="N96" s="230"/>
      <c r="O96" s="230"/>
      <c r="P96" s="230"/>
      <c r="Q96" s="231"/>
      <c r="R96" s="233"/>
      <c r="S96" s="234"/>
      <c r="T96" s="235"/>
      <c r="U96" s="233"/>
      <c r="V96" s="234"/>
      <c r="W96" s="235"/>
      <c r="X96" s="227"/>
      <c r="Y96" s="226"/>
      <c r="Z96" s="236"/>
      <c r="AA96" s="227"/>
      <c r="AB96" s="237"/>
      <c r="AC96" s="238"/>
      <c r="AD96" s="235"/>
      <c r="AE96" s="227"/>
      <c r="AF96" s="235"/>
      <c r="AG96" s="239"/>
      <c r="AH96" s="240"/>
      <c r="AI96" s="221">
        <f t="shared" si="1"/>
        <v>0</v>
      </c>
      <c r="AJ96" s="244"/>
      <c r="AK96" s="226"/>
      <c r="AL96" s="236"/>
      <c r="AM96" s="245"/>
      <c r="AN96" s="245"/>
      <c r="AO96" s="236"/>
      <c r="AP96" s="246"/>
    </row>
    <row r="97" spans="1:42" ht="29.25" customHeight="1">
      <c r="A97" s="224">
        <v>69</v>
      </c>
      <c r="B97" s="225"/>
      <c r="C97" s="226"/>
      <c r="D97" s="227"/>
      <c r="E97" s="228"/>
      <c r="F97" s="228"/>
      <c r="G97" s="229"/>
      <c r="H97" s="230"/>
      <c r="I97" s="230"/>
      <c r="J97" s="230"/>
      <c r="K97" s="231"/>
      <c r="L97" s="232"/>
      <c r="M97" s="229"/>
      <c r="N97" s="230"/>
      <c r="O97" s="230"/>
      <c r="P97" s="230"/>
      <c r="Q97" s="231"/>
      <c r="R97" s="233"/>
      <c r="S97" s="234"/>
      <c r="T97" s="235"/>
      <c r="U97" s="233"/>
      <c r="V97" s="234"/>
      <c r="W97" s="235"/>
      <c r="X97" s="227"/>
      <c r="Y97" s="226"/>
      <c r="Z97" s="236"/>
      <c r="AA97" s="227"/>
      <c r="AB97" s="237"/>
      <c r="AC97" s="238"/>
      <c r="AD97" s="235"/>
      <c r="AE97" s="227"/>
      <c r="AF97" s="235"/>
      <c r="AG97" s="239"/>
      <c r="AH97" s="240"/>
      <c r="AI97" s="221">
        <f t="shared" si="1"/>
        <v>0</v>
      </c>
      <c r="AJ97" s="244"/>
      <c r="AK97" s="226"/>
      <c r="AL97" s="236"/>
      <c r="AM97" s="245"/>
      <c r="AN97" s="245"/>
      <c r="AO97" s="236"/>
      <c r="AP97" s="246"/>
    </row>
    <row r="98" spans="1:42" ht="29.25" customHeight="1">
      <c r="A98" s="224">
        <v>70</v>
      </c>
      <c r="B98" s="225"/>
      <c r="C98" s="226"/>
      <c r="D98" s="227"/>
      <c r="E98" s="228"/>
      <c r="F98" s="228"/>
      <c r="G98" s="229"/>
      <c r="H98" s="230"/>
      <c r="I98" s="230"/>
      <c r="J98" s="230"/>
      <c r="K98" s="231"/>
      <c r="L98" s="232"/>
      <c r="M98" s="229"/>
      <c r="N98" s="230"/>
      <c r="O98" s="230"/>
      <c r="P98" s="230"/>
      <c r="Q98" s="231"/>
      <c r="R98" s="233"/>
      <c r="S98" s="234"/>
      <c r="T98" s="235"/>
      <c r="U98" s="233"/>
      <c r="V98" s="234"/>
      <c r="W98" s="235"/>
      <c r="X98" s="227"/>
      <c r="Y98" s="226"/>
      <c r="Z98" s="236"/>
      <c r="AA98" s="227"/>
      <c r="AB98" s="237"/>
      <c r="AC98" s="238"/>
      <c r="AD98" s="235"/>
      <c r="AE98" s="227"/>
      <c r="AF98" s="235"/>
      <c r="AG98" s="239"/>
      <c r="AH98" s="240"/>
      <c r="AI98" s="221">
        <f t="shared" si="1"/>
        <v>0</v>
      </c>
      <c r="AJ98" s="244"/>
      <c r="AK98" s="226"/>
      <c r="AL98" s="236"/>
      <c r="AM98" s="245"/>
      <c r="AN98" s="245"/>
      <c r="AO98" s="236"/>
      <c r="AP98" s="246"/>
    </row>
    <row r="99" spans="1:42" ht="29.25" customHeight="1">
      <c r="A99" s="224">
        <v>71</v>
      </c>
      <c r="B99" s="225"/>
      <c r="C99" s="226"/>
      <c r="D99" s="227"/>
      <c r="E99" s="228"/>
      <c r="F99" s="228"/>
      <c r="G99" s="229"/>
      <c r="H99" s="230"/>
      <c r="I99" s="230"/>
      <c r="J99" s="230"/>
      <c r="K99" s="231"/>
      <c r="L99" s="232"/>
      <c r="M99" s="229"/>
      <c r="N99" s="230"/>
      <c r="O99" s="230"/>
      <c r="P99" s="230"/>
      <c r="Q99" s="231"/>
      <c r="R99" s="233"/>
      <c r="S99" s="234"/>
      <c r="T99" s="235"/>
      <c r="U99" s="233"/>
      <c r="V99" s="234"/>
      <c r="W99" s="235"/>
      <c r="X99" s="227"/>
      <c r="Y99" s="226"/>
      <c r="Z99" s="236"/>
      <c r="AA99" s="227"/>
      <c r="AB99" s="237"/>
      <c r="AC99" s="238"/>
      <c r="AD99" s="235"/>
      <c r="AE99" s="227"/>
      <c r="AF99" s="235"/>
      <c r="AG99" s="239"/>
      <c r="AH99" s="240"/>
      <c r="AI99" s="221">
        <f t="shared" si="1"/>
        <v>0</v>
      </c>
      <c r="AJ99" s="244"/>
      <c r="AK99" s="226"/>
      <c r="AL99" s="236"/>
      <c r="AM99" s="245"/>
      <c r="AN99" s="245"/>
      <c r="AO99" s="236"/>
      <c r="AP99" s="246"/>
    </row>
    <row r="100" spans="1:42" ht="29.25" customHeight="1">
      <c r="A100" s="224">
        <v>72</v>
      </c>
      <c r="B100" s="225"/>
      <c r="C100" s="226"/>
      <c r="D100" s="227"/>
      <c r="E100" s="228"/>
      <c r="F100" s="228"/>
      <c r="G100" s="229"/>
      <c r="H100" s="230"/>
      <c r="I100" s="230"/>
      <c r="J100" s="230"/>
      <c r="K100" s="231"/>
      <c r="L100" s="232"/>
      <c r="M100" s="229"/>
      <c r="N100" s="230"/>
      <c r="O100" s="230"/>
      <c r="P100" s="230"/>
      <c r="Q100" s="231"/>
      <c r="R100" s="233"/>
      <c r="S100" s="234"/>
      <c r="T100" s="235"/>
      <c r="U100" s="233"/>
      <c r="V100" s="234"/>
      <c r="W100" s="235"/>
      <c r="X100" s="227"/>
      <c r="Y100" s="226"/>
      <c r="Z100" s="236"/>
      <c r="AA100" s="227"/>
      <c r="AB100" s="237"/>
      <c r="AC100" s="238"/>
      <c r="AD100" s="235"/>
      <c r="AE100" s="227"/>
      <c r="AF100" s="235"/>
      <c r="AG100" s="239"/>
      <c r="AH100" s="240"/>
      <c r="AI100" s="221">
        <f t="shared" si="1"/>
        <v>0</v>
      </c>
      <c r="AJ100" s="244"/>
      <c r="AK100" s="226"/>
      <c r="AL100" s="236"/>
      <c r="AM100" s="245"/>
      <c r="AN100" s="245"/>
      <c r="AO100" s="236"/>
      <c r="AP100" s="246"/>
    </row>
    <row r="101" spans="1:42" ht="29.25" customHeight="1">
      <c r="A101" s="224">
        <v>73</v>
      </c>
      <c r="B101" s="225"/>
      <c r="C101" s="226"/>
      <c r="D101" s="227"/>
      <c r="E101" s="228"/>
      <c r="F101" s="228"/>
      <c r="G101" s="229"/>
      <c r="H101" s="230"/>
      <c r="I101" s="230"/>
      <c r="J101" s="230"/>
      <c r="K101" s="231"/>
      <c r="L101" s="232"/>
      <c r="M101" s="229"/>
      <c r="N101" s="230"/>
      <c r="O101" s="230"/>
      <c r="P101" s="230"/>
      <c r="Q101" s="231"/>
      <c r="R101" s="233"/>
      <c r="S101" s="234"/>
      <c r="T101" s="235"/>
      <c r="U101" s="233"/>
      <c r="V101" s="234"/>
      <c r="W101" s="235"/>
      <c r="X101" s="227"/>
      <c r="Y101" s="226"/>
      <c r="Z101" s="236"/>
      <c r="AA101" s="227"/>
      <c r="AB101" s="237"/>
      <c r="AC101" s="238"/>
      <c r="AD101" s="235"/>
      <c r="AE101" s="227"/>
      <c r="AF101" s="235"/>
      <c r="AG101" s="239"/>
      <c r="AH101" s="240"/>
      <c r="AI101" s="221">
        <f t="shared" si="1"/>
        <v>0</v>
      </c>
      <c r="AJ101" s="244"/>
      <c r="AK101" s="226"/>
      <c r="AL101" s="236"/>
      <c r="AM101" s="245"/>
      <c r="AN101" s="245"/>
      <c r="AO101" s="236"/>
      <c r="AP101" s="246"/>
    </row>
    <row r="102" spans="1:42" ht="29.25" customHeight="1">
      <c r="A102" s="224">
        <v>74</v>
      </c>
      <c r="B102" s="225"/>
      <c r="C102" s="226"/>
      <c r="D102" s="227"/>
      <c r="E102" s="228"/>
      <c r="F102" s="228"/>
      <c r="G102" s="229"/>
      <c r="H102" s="230"/>
      <c r="I102" s="230"/>
      <c r="J102" s="230"/>
      <c r="K102" s="231"/>
      <c r="L102" s="232"/>
      <c r="M102" s="229"/>
      <c r="N102" s="230"/>
      <c r="O102" s="230"/>
      <c r="P102" s="230"/>
      <c r="Q102" s="231"/>
      <c r="R102" s="233"/>
      <c r="S102" s="234"/>
      <c r="T102" s="235"/>
      <c r="U102" s="233"/>
      <c r="V102" s="234"/>
      <c r="W102" s="235"/>
      <c r="X102" s="227"/>
      <c r="Y102" s="226"/>
      <c r="Z102" s="236"/>
      <c r="AA102" s="227"/>
      <c r="AB102" s="237"/>
      <c r="AC102" s="238"/>
      <c r="AD102" s="235"/>
      <c r="AE102" s="227"/>
      <c r="AF102" s="235"/>
      <c r="AG102" s="239"/>
      <c r="AH102" s="240"/>
      <c r="AI102" s="221">
        <f t="shared" si="1"/>
        <v>0</v>
      </c>
      <c r="AJ102" s="244"/>
      <c r="AK102" s="226"/>
      <c r="AL102" s="236"/>
      <c r="AM102" s="245"/>
      <c r="AN102" s="245"/>
      <c r="AO102" s="236"/>
      <c r="AP102" s="246"/>
    </row>
    <row r="103" spans="1:42" ht="29.25" customHeight="1">
      <c r="A103" s="224">
        <v>75</v>
      </c>
      <c r="B103" s="225"/>
      <c r="C103" s="226"/>
      <c r="D103" s="227"/>
      <c r="E103" s="228"/>
      <c r="F103" s="228"/>
      <c r="G103" s="229"/>
      <c r="H103" s="230"/>
      <c r="I103" s="230"/>
      <c r="J103" s="230"/>
      <c r="K103" s="231"/>
      <c r="L103" s="232"/>
      <c r="M103" s="229"/>
      <c r="N103" s="230"/>
      <c r="O103" s="230"/>
      <c r="P103" s="230"/>
      <c r="Q103" s="231"/>
      <c r="R103" s="233"/>
      <c r="S103" s="234"/>
      <c r="T103" s="235"/>
      <c r="U103" s="233"/>
      <c r="V103" s="234"/>
      <c r="W103" s="235"/>
      <c r="X103" s="227"/>
      <c r="Y103" s="226"/>
      <c r="Z103" s="236"/>
      <c r="AA103" s="227"/>
      <c r="AB103" s="237"/>
      <c r="AC103" s="238"/>
      <c r="AD103" s="235"/>
      <c r="AE103" s="227"/>
      <c r="AF103" s="235"/>
      <c r="AG103" s="239"/>
      <c r="AH103" s="240"/>
      <c r="AI103" s="221">
        <f t="shared" si="1"/>
        <v>0</v>
      </c>
      <c r="AJ103" s="244"/>
      <c r="AK103" s="226"/>
      <c r="AL103" s="236"/>
      <c r="AM103" s="245"/>
      <c r="AN103" s="245"/>
      <c r="AO103" s="236"/>
      <c r="AP103" s="246"/>
    </row>
    <row r="104" spans="1:42" ht="29.25" customHeight="1">
      <c r="A104" s="224">
        <v>76</v>
      </c>
      <c r="B104" s="225"/>
      <c r="C104" s="226"/>
      <c r="D104" s="227"/>
      <c r="E104" s="228"/>
      <c r="F104" s="228"/>
      <c r="G104" s="229"/>
      <c r="H104" s="230"/>
      <c r="I104" s="230"/>
      <c r="J104" s="230"/>
      <c r="K104" s="231"/>
      <c r="L104" s="232"/>
      <c r="M104" s="229"/>
      <c r="N104" s="230"/>
      <c r="O104" s="230"/>
      <c r="P104" s="230"/>
      <c r="Q104" s="231"/>
      <c r="R104" s="233"/>
      <c r="S104" s="234"/>
      <c r="T104" s="235"/>
      <c r="U104" s="233"/>
      <c r="V104" s="234"/>
      <c r="W104" s="235"/>
      <c r="X104" s="227"/>
      <c r="Y104" s="226"/>
      <c r="Z104" s="236"/>
      <c r="AA104" s="227"/>
      <c r="AB104" s="237"/>
      <c r="AC104" s="238"/>
      <c r="AD104" s="235"/>
      <c r="AE104" s="227"/>
      <c r="AF104" s="235"/>
      <c r="AG104" s="239"/>
      <c r="AH104" s="240"/>
      <c r="AI104" s="221">
        <f t="shared" si="1"/>
        <v>0</v>
      </c>
      <c r="AJ104" s="244"/>
      <c r="AK104" s="226"/>
      <c r="AL104" s="236"/>
      <c r="AM104" s="245"/>
      <c r="AN104" s="245"/>
      <c r="AO104" s="236"/>
      <c r="AP104" s="246"/>
    </row>
    <row r="105" spans="1:42" ht="29.25" customHeight="1">
      <c r="A105" s="224">
        <v>77</v>
      </c>
      <c r="B105" s="225"/>
      <c r="C105" s="226"/>
      <c r="D105" s="227"/>
      <c r="E105" s="228"/>
      <c r="F105" s="228"/>
      <c r="G105" s="229"/>
      <c r="H105" s="230"/>
      <c r="I105" s="230"/>
      <c r="J105" s="230"/>
      <c r="K105" s="231"/>
      <c r="L105" s="232"/>
      <c r="M105" s="229"/>
      <c r="N105" s="230"/>
      <c r="O105" s="230"/>
      <c r="P105" s="230"/>
      <c r="Q105" s="231"/>
      <c r="R105" s="233"/>
      <c r="S105" s="234"/>
      <c r="T105" s="235"/>
      <c r="U105" s="233"/>
      <c r="V105" s="234"/>
      <c r="W105" s="235"/>
      <c r="X105" s="227"/>
      <c r="Y105" s="226"/>
      <c r="Z105" s="236"/>
      <c r="AA105" s="227"/>
      <c r="AB105" s="237"/>
      <c r="AC105" s="238"/>
      <c r="AD105" s="235"/>
      <c r="AE105" s="227"/>
      <c r="AF105" s="235"/>
      <c r="AG105" s="239"/>
      <c r="AH105" s="240"/>
      <c r="AI105" s="221">
        <f t="shared" si="1"/>
        <v>0</v>
      </c>
      <c r="AJ105" s="244"/>
      <c r="AK105" s="226"/>
      <c r="AL105" s="236"/>
      <c r="AM105" s="245"/>
      <c r="AN105" s="245"/>
      <c r="AO105" s="236"/>
      <c r="AP105" s="246"/>
    </row>
    <row r="106" spans="1:42" ht="29.25" customHeight="1">
      <c r="A106" s="224">
        <v>78</v>
      </c>
      <c r="B106" s="225"/>
      <c r="C106" s="226"/>
      <c r="D106" s="227"/>
      <c r="E106" s="228"/>
      <c r="F106" s="228"/>
      <c r="G106" s="229"/>
      <c r="H106" s="230"/>
      <c r="I106" s="230"/>
      <c r="J106" s="230"/>
      <c r="K106" s="231"/>
      <c r="L106" s="232"/>
      <c r="M106" s="229"/>
      <c r="N106" s="230"/>
      <c r="O106" s="230"/>
      <c r="P106" s="230"/>
      <c r="Q106" s="231"/>
      <c r="R106" s="233"/>
      <c r="S106" s="234"/>
      <c r="T106" s="235"/>
      <c r="U106" s="233"/>
      <c r="V106" s="234"/>
      <c r="W106" s="235"/>
      <c r="X106" s="227"/>
      <c r="Y106" s="226"/>
      <c r="Z106" s="236"/>
      <c r="AA106" s="227"/>
      <c r="AB106" s="237"/>
      <c r="AC106" s="238"/>
      <c r="AD106" s="235"/>
      <c r="AE106" s="227"/>
      <c r="AF106" s="235"/>
      <c r="AG106" s="239"/>
      <c r="AH106" s="240"/>
      <c r="AI106" s="221">
        <f t="shared" si="1"/>
        <v>0</v>
      </c>
      <c r="AJ106" s="244"/>
      <c r="AK106" s="226"/>
      <c r="AL106" s="236"/>
      <c r="AM106" s="245"/>
      <c r="AN106" s="245"/>
      <c r="AO106" s="236"/>
      <c r="AP106" s="246"/>
    </row>
    <row r="107" spans="1:42" ht="29.25" customHeight="1">
      <c r="A107" s="224">
        <v>79</v>
      </c>
      <c r="B107" s="225"/>
      <c r="C107" s="226"/>
      <c r="D107" s="227"/>
      <c r="E107" s="228"/>
      <c r="F107" s="228"/>
      <c r="G107" s="229"/>
      <c r="H107" s="230"/>
      <c r="I107" s="230"/>
      <c r="J107" s="230"/>
      <c r="K107" s="231"/>
      <c r="L107" s="232"/>
      <c r="M107" s="229"/>
      <c r="N107" s="230"/>
      <c r="O107" s="230"/>
      <c r="P107" s="230"/>
      <c r="Q107" s="231"/>
      <c r="R107" s="233"/>
      <c r="S107" s="234"/>
      <c r="T107" s="235"/>
      <c r="U107" s="233"/>
      <c r="V107" s="234"/>
      <c r="W107" s="235"/>
      <c r="X107" s="227"/>
      <c r="Y107" s="226"/>
      <c r="Z107" s="236"/>
      <c r="AA107" s="227"/>
      <c r="AB107" s="237"/>
      <c r="AC107" s="238"/>
      <c r="AD107" s="235"/>
      <c r="AE107" s="227"/>
      <c r="AF107" s="235"/>
      <c r="AG107" s="239"/>
      <c r="AH107" s="240"/>
      <c r="AI107" s="221">
        <f t="shared" si="1"/>
        <v>0</v>
      </c>
      <c r="AJ107" s="244"/>
      <c r="AK107" s="226"/>
      <c r="AL107" s="236"/>
      <c r="AM107" s="245"/>
      <c r="AN107" s="245"/>
      <c r="AO107" s="236"/>
      <c r="AP107" s="246"/>
    </row>
    <row r="108" spans="1:42" ht="29.25" customHeight="1">
      <c r="A108" s="224">
        <v>80</v>
      </c>
      <c r="B108" s="225"/>
      <c r="C108" s="226"/>
      <c r="D108" s="227"/>
      <c r="E108" s="228"/>
      <c r="F108" s="228"/>
      <c r="G108" s="229"/>
      <c r="H108" s="230"/>
      <c r="I108" s="230"/>
      <c r="J108" s="230"/>
      <c r="K108" s="231"/>
      <c r="L108" s="232"/>
      <c r="M108" s="229"/>
      <c r="N108" s="230"/>
      <c r="O108" s="230"/>
      <c r="P108" s="230"/>
      <c r="Q108" s="231"/>
      <c r="R108" s="233"/>
      <c r="S108" s="234"/>
      <c r="T108" s="235"/>
      <c r="U108" s="233"/>
      <c r="V108" s="234"/>
      <c r="W108" s="235"/>
      <c r="X108" s="227"/>
      <c r="Y108" s="226"/>
      <c r="Z108" s="236"/>
      <c r="AA108" s="227"/>
      <c r="AB108" s="237"/>
      <c r="AC108" s="238"/>
      <c r="AD108" s="235"/>
      <c r="AE108" s="227"/>
      <c r="AF108" s="235"/>
      <c r="AG108" s="239"/>
      <c r="AH108" s="240"/>
      <c r="AI108" s="221">
        <f t="shared" si="1"/>
        <v>0</v>
      </c>
      <c r="AJ108" s="244"/>
      <c r="AK108" s="226"/>
      <c r="AL108" s="236"/>
      <c r="AM108" s="245"/>
      <c r="AN108" s="245"/>
      <c r="AO108" s="236"/>
      <c r="AP108" s="246"/>
    </row>
    <row r="109" spans="1:42" ht="29.25" customHeight="1">
      <c r="A109" s="224">
        <v>81</v>
      </c>
      <c r="B109" s="225"/>
      <c r="C109" s="226"/>
      <c r="D109" s="227"/>
      <c r="E109" s="228"/>
      <c r="F109" s="228"/>
      <c r="G109" s="229"/>
      <c r="H109" s="230"/>
      <c r="I109" s="230"/>
      <c r="J109" s="230"/>
      <c r="K109" s="231"/>
      <c r="L109" s="232"/>
      <c r="M109" s="229"/>
      <c r="N109" s="230"/>
      <c r="O109" s="230"/>
      <c r="P109" s="230"/>
      <c r="Q109" s="231"/>
      <c r="R109" s="233"/>
      <c r="S109" s="234"/>
      <c r="T109" s="235"/>
      <c r="U109" s="233"/>
      <c r="V109" s="234"/>
      <c r="W109" s="235"/>
      <c r="X109" s="227"/>
      <c r="Y109" s="226"/>
      <c r="Z109" s="236"/>
      <c r="AA109" s="227"/>
      <c r="AB109" s="237"/>
      <c r="AC109" s="238"/>
      <c r="AD109" s="235"/>
      <c r="AE109" s="227"/>
      <c r="AF109" s="235"/>
      <c r="AG109" s="239"/>
      <c r="AH109" s="240"/>
      <c r="AI109" s="221">
        <f t="shared" si="1"/>
        <v>0</v>
      </c>
      <c r="AJ109" s="244"/>
      <c r="AK109" s="226"/>
      <c r="AL109" s="236"/>
      <c r="AM109" s="245"/>
      <c r="AN109" s="245"/>
      <c r="AO109" s="236"/>
      <c r="AP109" s="246"/>
    </row>
    <row r="110" spans="1:42" ht="29.25" customHeight="1">
      <c r="A110" s="224">
        <v>82</v>
      </c>
      <c r="B110" s="225"/>
      <c r="C110" s="226"/>
      <c r="D110" s="227"/>
      <c r="E110" s="228"/>
      <c r="F110" s="228"/>
      <c r="G110" s="229"/>
      <c r="H110" s="230"/>
      <c r="I110" s="230"/>
      <c r="J110" s="230"/>
      <c r="K110" s="231"/>
      <c r="L110" s="232"/>
      <c r="M110" s="229"/>
      <c r="N110" s="230"/>
      <c r="O110" s="230"/>
      <c r="P110" s="230"/>
      <c r="Q110" s="231"/>
      <c r="R110" s="233"/>
      <c r="S110" s="234"/>
      <c r="T110" s="235"/>
      <c r="U110" s="233"/>
      <c r="V110" s="234"/>
      <c r="W110" s="235"/>
      <c r="X110" s="227"/>
      <c r="Y110" s="226"/>
      <c r="Z110" s="236"/>
      <c r="AA110" s="227"/>
      <c r="AB110" s="237"/>
      <c r="AC110" s="238"/>
      <c r="AD110" s="235"/>
      <c r="AE110" s="227"/>
      <c r="AF110" s="235"/>
      <c r="AG110" s="239"/>
      <c r="AH110" s="240"/>
      <c r="AI110" s="221">
        <f t="shared" si="1"/>
        <v>0</v>
      </c>
      <c r="AJ110" s="244"/>
      <c r="AK110" s="226"/>
      <c r="AL110" s="236"/>
      <c r="AM110" s="245"/>
      <c r="AN110" s="245"/>
      <c r="AO110" s="236"/>
      <c r="AP110" s="246"/>
    </row>
    <row r="111" spans="1:42" ht="29.25" customHeight="1">
      <c r="A111" s="224">
        <v>83</v>
      </c>
      <c r="B111" s="225"/>
      <c r="C111" s="226"/>
      <c r="D111" s="227"/>
      <c r="E111" s="228"/>
      <c r="F111" s="228"/>
      <c r="G111" s="229"/>
      <c r="H111" s="230"/>
      <c r="I111" s="230"/>
      <c r="J111" s="230"/>
      <c r="K111" s="231"/>
      <c r="L111" s="232"/>
      <c r="M111" s="229"/>
      <c r="N111" s="230"/>
      <c r="O111" s="230"/>
      <c r="P111" s="230"/>
      <c r="Q111" s="231"/>
      <c r="R111" s="233"/>
      <c r="S111" s="234"/>
      <c r="T111" s="235"/>
      <c r="U111" s="233"/>
      <c r="V111" s="234"/>
      <c r="W111" s="235"/>
      <c r="X111" s="227"/>
      <c r="Y111" s="226"/>
      <c r="Z111" s="236"/>
      <c r="AA111" s="227"/>
      <c r="AB111" s="237"/>
      <c r="AC111" s="238"/>
      <c r="AD111" s="235"/>
      <c r="AE111" s="227"/>
      <c r="AF111" s="235"/>
      <c r="AG111" s="239"/>
      <c r="AH111" s="240"/>
      <c r="AI111" s="221">
        <f t="shared" si="1"/>
        <v>0</v>
      </c>
      <c r="AJ111" s="244"/>
      <c r="AK111" s="226"/>
      <c r="AL111" s="236"/>
      <c r="AM111" s="245"/>
      <c r="AN111" s="245"/>
      <c r="AO111" s="236"/>
      <c r="AP111" s="246"/>
    </row>
    <row r="112" spans="1:42" ht="29.25" customHeight="1">
      <c r="A112" s="224">
        <v>84</v>
      </c>
      <c r="B112" s="225"/>
      <c r="C112" s="226"/>
      <c r="D112" s="227"/>
      <c r="E112" s="228"/>
      <c r="F112" s="228"/>
      <c r="G112" s="229"/>
      <c r="H112" s="230"/>
      <c r="I112" s="230"/>
      <c r="J112" s="230"/>
      <c r="K112" s="231"/>
      <c r="L112" s="232"/>
      <c r="M112" s="229"/>
      <c r="N112" s="230"/>
      <c r="O112" s="230"/>
      <c r="P112" s="230"/>
      <c r="Q112" s="231"/>
      <c r="R112" s="233"/>
      <c r="S112" s="234"/>
      <c r="T112" s="235"/>
      <c r="U112" s="233"/>
      <c r="V112" s="234"/>
      <c r="W112" s="235"/>
      <c r="X112" s="227"/>
      <c r="Y112" s="226"/>
      <c r="Z112" s="236"/>
      <c r="AA112" s="227"/>
      <c r="AB112" s="237"/>
      <c r="AC112" s="238"/>
      <c r="AD112" s="235"/>
      <c r="AE112" s="227"/>
      <c r="AF112" s="235"/>
      <c r="AG112" s="239"/>
      <c r="AH112" s="240"/>
      <c r="AI112" s="221">
        <f t="shared" si="1"/>
        <v>0</v>
      </c>
      <c r="AJ112" s="244"/>
      <c r="AK112" s="226"/>
      <c r="AL112" s="236"/>
      <c r="AM112" s="245"/>
      <c r="AN112" s="245"/>
      <c r="AO112" s="236"/>
      <c r="AP112" s="246"/>
    </row>
    <row r="113" spans="1:42" ht="29.25" customHeight="1">
      <c r="A113" s="224">
        <v>85</v>
      </c>
      <c r="B113" s="225"/>
      <c r="C113" s="226"/>
      <c r="D113" s="227"/>
      <c r="E113" s="228"/>
      <c r="F113" s="228"/>
      <c r="G113" s="229"/>
      <c r="H113" s="230"/>
      <c r="I113" s="230"/>
      <c r="J113" s="230"/>
      <c r="K113" s="231"/>
      <c r="L113" s="232"/>
      <c r="M113" s="229"/>
      <c r="N113" s="230"/>
      <c r="O113" s="230"/>
      <c r="P113" s="230"/>
      <c r="Q113" s="231"/>
      <c r="R113" s="233"/>
      <c r="S113" s="234"/>
      <c r="T113" s="235"/>
      <c r="U113" s="233"/>
      <c r="V113" s="234"/>
      <c r="W113" s="235"/>
      <c r="X113" s="227"/>
      <c r="Y113" s="226"/>
      <c r="Z113" s="236"/>
      <c r="AA113" s="227"/>
      <c r="AB113" s="237"/>
      <c r="AC113" s="238"/>
      <c r="AD113" s="235"/>
      <c r="AE113" s="227"/>
      <c r="AF113" s="235"/>
      <c r="AG113" s="239"/>
      <c r="AH113" s="240"/>
      <c r="AI113" s="221">
        <f t="shared" si="1"/>
        <v>0</v>
      </c>
      <c r="AJ113" s="244"/>
      <c r="AK113" s="226"/>
      <c r="AL113" s="236"/>
      <c r="AM113" s="245"/>
      <c r="AN113" s="245"/>
      <c r="AO113" s="236"/>
      <c r="AP113" s="246"/>
    </row>
    <row r="114" spans="1:42" ht="29.25" customHeight="1">
      <c r="A114" s="224">
        <v>86</v>
      </c>
      <c r="B114" s="225"/>
      <c r="C114" s="226"/>
      <c r="D114" s="227"/>
      <c r="E114" s="228"/>
      <c r="F114" s="228"/>
      <c r="G114" s="229"/>
      <c r="H114" s="230"/>
      <c r="I114" s="230"/>
      <c r="J114" s="230"/>
      <c r="K114" s="231"/>
      <c r="L114" s="232"/>
      <c r="M114" s="229"/>
      <c r="N114" s="230"/>
      <c r="O114" s="230"/>
      <c r="P114" s="230"/>
      <c r="Q114" s="231"/>
      <c r="R114" s="233"/>
      <c r="S114" s="234"/>
      <c r="T114" s="235"/>
      <c r="U114" s="233"/>
      <c r="V114" s="234"/>
      <c r="W114" s="235"/>
      <c r="X114" s="227"/>
      <c r="Y114" s="226"/>
      <c r="Z114" s="236"/>
      <c r="AA114" s="227"/>
      <c r="AB114" s="237"/>
      <c r="AC114" s="238"/>
      <c r="AD114" s="235"/>
      <c r="AE114" s="227"/>
      <c r="AF114" s="235"/>
      <c r="AG114" s="239"/>
      <c r="AH114" s="240"/>
      <c r="AI114" s="221">
        <f t="shared" si="1"/>
        <v>0</v>
      </c>
      <c r="AJ114" s="244"/>
      <c r="AK114" s="226"/>
      <c r="AL114" s="236"/>
      <c r="AM114" s="245"/>
      <c r="AN114" s="245"/>
      <c r="AO114" s="236"/>
      <c r="AP114" s="246"/>
    </row>
    <row r="115" spans="1:42" ht="29.25" customHeight="1">
      <c r="A115" s="224">
        <v>87</v>
      </c>
      <c r="B115" s="225"/>
      <c r="C115" s="226"/>
      <c r="D115" s="227"/>
      <c r="E115" s="228"/>
      <c r="F115" s="228"/>
      <c r="G115" s="229"/>
      <c r="H115" s="230"/>
      <c r="I115" s="230"/>
      <c r="J115" s="230"/>
      <c r="K115" s="231"/>
      <c r="L115" s="232"/>
      <c r="M115" s="229"/>
      <c r="N115" s="230"/>
      <c r="O115" s="230"/>
      <c r="P115" s="230"/>
      <c r="Q115" s="231"/>
      <c r="R115" s="233"/>
      <c r="S115" s="234"/>
      <c r="T115" s="235"/>
      <c r="U115" s="233"/>
      <c r="V115" s="234"/>
      <c r="W115" s="235"/>
      <c r="X115" s="227"/>
      <c r="Y115" s="226"/>
      <c r="Z115" s="236"/>
      <c r="AA115" s="227"/>
      <c r="AB115" s="237"/>
      <c r="AC115" s="238"/>
      <c r="AD115" s="235"/>
      <c r="AE115" s="227"/>
      <c r="AF115" s="235"/>
      <c r="AG115" s="239"/>
      <c r="AH115" s="240"/>
      <c r="AI115" s="221">
        <f t="shared" si="1"/>
        <v>0</v>
      </c>
      <c r="AJ115" s="244"/>
      <c r="AK115" s="226"/>
      <c r="AL115" s="236"/>
      <c r="AM115" s="245"/>
      <c r="AN115" s="245"/>
      <c r="AO115" s="236"/>
      <c r="AP115" s="246"/>
    </row>
    <row r="116" spans="1:42" ht="29.25" customHeight="1">
      <c r="A116" s="224">
        <v>88</v>
      </c>
      <c r="B116" s="225"/>
      <c r="C116" s="226"/>
      <c r="D116" s="227"/>
      <c r="E116" s="228"/>
      <c r="F116" s="228"/>
      <c r="G116" s="229"/>
      <c r="H116" s="230"/>
      <c r="I116" s="230"/>
      <c r="J116" s="230"/>
      <c r="K116" s="231"/>
      <c r="L116" s="232"/>
      <c r="M116" s="229"/>
      <c r="N116" s="230"/>
      <c r="O116" s="230"/>
      <c r="P116" s="230"/>
      <c r="Q116" s="231"/>
      <c r="R116" s="233"/>
      <c r="S116" s="234"/>
      <c r="T116" s="235"/>
      <c r="U116" s="233"/>
      <c r="V116" s="234"/>
      <c r="W116" s="235"/>
      <c r="X116" s="227"/>
      <c r="Y116" s="226"/>
      <c r="Z116" s="236"/>
      <c r="AA116" s="227"/>
      <c r="AB116" s="237"/>
      <c r="AC116" s="238"/>
      <c r="AD116" s="235"/>
      <c r="AE116" s="227"/>
      <c r="AF116" s="235"/>
      <c r="AG116" s="239"/>
      <c r="AH116" s="240"/>
      <c r="AI116" s="221">
        <f t="shared" si="1"/>
        <v>0</v>
      </c>
      <c r="AJ116" s="244"/>
      <c r="AK116" s="226"/>
      <c r="AL116" s="236"/>
      <c r="AM116" s="245"/>
      <c r="AN116" s="245"/>
      <c r="AO116" s="236"/>
      <c r="AP116" s="246"/>
    </row>
    <row r="117" spans="1:42" ht="29.25" customHeight="1">
      <c r="A117" s="224">
        <v>89</v>
      </c>
      <c r="B117" s="225"/>
      <c r="C117" s="226"/>
      <c r="D117" s="227"/>
      <c r="E117" s="228"/>
      <c r="F117" s="228"/>
      <c r="G117" s="229"/>
      <c r="H117" s="230"/>
      <c r="I117" s="230"/>
      <c r="J117" s="230"/>
      <c r="K117" s="231"/>
      <c r="L117" s="232"/>
      <c r="M117" s="229"/>
      <c r="N117" s="230"/>
      <c r="O117" s="230"/>
      <c r="P117" s="230"/>
      <c r="Q117" s="231"/>
      <c r="R117" s="233"/>
      <c r="S117" s="234"/>
      <c r="T117" s="235"/>
      <c r="U117" s="233"/>
      <c r="V117" s="234"/>
      <c r="W117" s="235"/>
      <c r="X117" s="227"/>
      <c r="Y117" s="226"/>
      <c r="Z117" s="236"/>
      <c r="AA117" s="227"/>
      <c r="AB117" s="237"/>
      <c r="AC117" s="238"/>
      <c r="AD117" s="235"/>
      <c r="AE117" s="227"/>
      <c r="AF117" s="235"/>
      <c r="AG117" s="239"/>
      <c r="AH117" s="240"/>
      <c r="AI117" s="221">
        <f t="shared" si="1"/>
        <v>0</v>
      </c>
      <c r="AJ117" s="244"/>
      <c r="AK117" s="226"/>
      <c r="AL117" s="236"/>
      <c r="AM117" s="245"/>
      <c r="AN117" s="245"/>
      <c r="AO117" s="236"/>
      <c r="AP117" s="246"/>
    </row>
    <row r="118" spans="1:42" ht="29.25" customHeight="1">
      <c r="A118" s="224">
        <v>90</v>
      </c>
      <c r="B118" s="225"/>
      <c r="C118" s="226"/>
      <c r="D118" s="227"/>
      <c r="E118" s="228"/>
      <c r="F118" s="228"/>
      <c r="G118" s="229"/>
      <c r="H118" s="230"/>
      <c r="I118" s="230"/>
      <c r="J118" s="230"/>
      <c r="K118" s="231"/>
      <c r="L118" s="232"/>
      <c r="M118" s="229"/>
      <c r="N118" s="230"/>
      <c r="O118" s="230"/>
      <c r="P118" s="230"/>
      <c r="Q118" s="231"/>
      <c r="R118" s="233"/>
      <c r="S118" s="234"/>
      <c r="T118" s="235"/>
      <c r="U118" s="233"/>
      <c r="V118" s="234"/>
      <c r="W118" s="235"/>
      <c r="X118" s="227"/>
      <c r="Y118" s="226"/>
      <c r="Z118" s="236"/>
      <c r="AA118" s="227"/>
      <c r="AB118" s="237"/>
      <c r="AC118" s="238"/>
      <c r="AD118" s="235"/>
      <c r="AE118" s="227"/>
      <c r="AF118" s="235"/>
      <c r="AG118" s="239"/>
      <c r="AH118" s="240"/>
      <c r="AI118" s="221">
        <f t="shared" si="1"/>
        <v>0</v>
      </c>
      <c r="AJ118" s="244"/>
      <c r="AK118" s="226"/>
      <c r="AL118" s="236"/>
      <c r="AM118" s="245"/>
      <c r="AN118" s="245"/>
      <c r="AO118" s="236"/>
      <c r="AP118" s="246"/>
    </row>
    <row r="119" spans="1:42" ht="29.25" customHeight="1">
      <c r="A119" s="224">
        <v>91</v>
      </c>
      <c r="B119" s="225"/>
      <c r="C119" s="226"/>
      <c r="D119" s="227"/>
      <c r="E119" s="228"/>
      <c r="F119" s="228"/>
      <c r="G119" s="229"/>
      <c r="H119" s="230"/>
      <c r="I119" s="230"/>
      <c r="J119" s="230"/>
      <c r="K119" s="231"/>
      <c r="L119" s="232"/>
      <c r="M119" s="229"/>
      <c r="N119" s="230"/>
      <c r="O119" s="230"/>
      <c r="P119" s="230"/>
      <c r="Q119" s="231"/>
      <c r="R119" s="233"/>
      <c r="S119" s="234"/>
      <c r="T119" s="235"/>
      <c r="U119" s="233"/>
      <c r="V119" s="234"/>
      <c r="W119" s="235"/>
      <c r="X119" s="227"/>
      <c r="Y119" s="226"/>
      <c r="Z119" s="236"/>
      <c r="AA119" s="227"/>
      <c r="AB119" s="237"/>
      <c r="AC119" s="238"/>
      <c r="AD119" s="235"/>
      <c r="AE119" s="227"/>
      <c r="AF119" s="235"/>
      <c r="AG119" s="239"/>
      <c r="AH119" s="240"/>
      <c r="AI119" s="221">
        <f t="shared" si="1"/>
        <v>0</v>
      </c>
      <c r="AJ119" s="244"/>
      <c r="AK119" s="226"/>
      <c r="AL119" s="236"/>
      <c r="AM119" s="245"/>
      <c r="AN119" s="245"/>
      <c r="AO119" s="236"/>
      <c r="AP119" s="246"/>
    </row>
    <row r="120" spans="1:42" ht="29.25" customHeight="1">
      <c r="A120" s="224">
        <v>92</v>
      </c>
      <c r="B120" s="225"/>
      <c r="C120" s="226"/>
      <c r="D120" s="227"/>
      <c r="E120" s="228"/>
      <c r="F120" s="228"/>
      <c r="G120" s="229"/>
      <c r="H120" s="230"/>
      <c r="I120" s="230"/>
      <c r="J120" s="230"/>
      <c r="K120" s="231"/>
      <c r="L120" s="232"/>
      <c r="M120" s="229"/>
      <c r="N120" s="230"/>
      <c r="O120" s="230"/>
      <c r="P120" s="230"/>
      <c r="Q120" s="231"/>
      <c r="R120" s="233"/>
      <c r="S120" s="234"/>
      <c r="T120" s="235"/>
      <c r="U120" s="233"/>
      <c r="V120" s="234"/>
      <c r="W120" s="235"/>
      <c r="X120" s="227"/>
      <c r="Y120" s="226"/>
      <c r="Z120" s="236"/>
      <c r="AA120" s="227"/>
      <c r="AB120" s="237"/>
      <c r="AC120" s="238"/>
      <c r="AD120" s="235"/>
      <c r="AE120" s="227"/>
      <c r="AF120" s="235"/>
      <c r="AG120" s="239"/>
      <c r="AH120" s="240"/>
      <c r="AI120" s="221">
        <f t="shared" si="1"/>
        <v>0</v>
      </c>
      <c r="AJ120" s="244"/>
      <c r="AK120" s="226"/>
      <c r="AL120" s="236"/>
      <c r="AM120" s="245"/>
      <c r="AN120" s="245"/>
      <c r="AO120" s="236"/>
      <c r="AP120" s="246"/>
    </row>
    <row r="121" spans="1:42" ht="29.25" customHeight="1">
      <c r="A121" s="224">
        <v>93</v>
      </c>
      <c r="B121" s="225"/>
      <c r="C121" s="226"/>
      <c r="D121" s="227"/>
      <c r="E121" s="228"/>
      <c r="F121" s="228"/>
      <c r="G121" s="229"/>
      <c r="H121" s="230"/>
      <c r="I121" s="230"/>
      <c r="J121" s="230"/>
      <c r="K121" s="231"/>
      <c r="L121" s="232"/>
      <c r="M121" s="229"/>
      <c r="N121" s="230"/>
      <c r="O121" s="230"/>
      <c r="P121" s="230"/>
      <c r="Q121" s="231"/>
      <c r="R121" s="233"/>
      <c r="S121" s="234"/>
      <c r="T121" s="235"/>
      <c r="U121" s="233"/>
      <c r="V121" s="234"/>
      <c r="W121" s="235"/>
      <c r="X121" s="227"/>
      <c r="Y121" s="226"/>
      <c r="Z121" s="236"/>
      <c r="AA121" s="227"/>
      <c r="AB121" s="237"/>
      <c r="AC121" s="238"/>
      <c r="AD121" s="235"/>
      <c r="AE121" s="227"/>
      <c r="AF121" s="235"/>
      <c r="AG121" s="239"/>
      <c r="AH121" s="240"/>
      <c r="AI121" s="221">
        <f t="shared" si="1"/>
        <v>0</v>
      </c>
      <c r="AJ121" s="244"/>
      <c r="AK121" s="226"/>
      <c r="AL121" s="236"/>
      <c r="AM121" s="245"/>
      <c r="AN121" s="245"/>
      <c r="AO121" s="236"/>
      <c r="AP121" s="246"/>
    </row>
    <row r="122" spans="1:42" ht="29.25" customHeight="1">
      <c r="A122" s="224">
        <v>94</v>
      </c>
      <c r="B122" s="225"/>
      <c r="C122" s="226"/>
      <c r="D122" s="227"/>
      <c r="E122" s="228"/>
      <c r="F122" s="228"/>
      <c r="G122" s="229"/>
      <c r="H122" s="230"/>
      <c r="I122" s="230"/>
      <c r="J122" s="230"/>
      <c r="K122" s="231"/>
      <c r="L122" s="232"/>
      <c r="M122" s="229"/>
      <c r="N122" s="230"/>
      <c r="O122" s="230"/>
      <c r="P122" s="230"/>
      <c r="Q122" s="231"/>
      <c r="R122" s="233"/>
      <c r="S122" s="234"/>
      <c r="T122" s="235"/>
      <c r="U122" s="233"/>
      <c r="V122" s="234"/>
      <c r="W122" s="235"/>
      <c r="X122" s="227"/>
      <c r="Y122" s="226"/>
      <c r="Z122" s="236"/>
      <c r="AA122" s="227"/>
      <c r="AB122" s="237"/>
      <c r="AC122" s="238"/>
      <c r="AD122" s="235"/>
      <c r="AE122" s="227"/>
      <c r="AF122" s="235"/>
      <c r="AG122" s="239"/>
      <c r="AH122" s="240"/>
      <c r="AI122" s="221">
        <f t="shared" si="1"/>
        <v>0</v>
      </c>
      <c r="AJ122" s="244"/>
      <c r="AK122" s="226"/>
      <c r="AL122" s="236"/>
      <c r="AM122" s="245"/>
      <c r="AN122" s="245"/>
      <c r="AO122" s="236"/>
      <c r="AP122" s="246"/>
    </row>
    <row r="123" spans="1:42" ht="29.25" customHeight="1">
      <c r="A123" s="224">
        <v>95</v>
      </c>
      <c r="B123" s="225"/>
      <c r="C123" s="226"/>
      <c r="D123" s="227"/>
      <c r="E123" s="228"/>
      <c r="F123" s="228"/>
      <c r="G123" s="229"/>
      <c r="H123" s="230"/>
      <c r="I123" s="230"/>
      <c r="J123" s="230"/>
      <c r="K123" s="231"/>
      <c r="L123" s="232"/>
      <c r="M123" s="229"/>
      <c r="N123" s="230"/>
      <c r="O123" s="230"/>
      <c r="P123" s="230"/>
      <c r="Q123" s="231"/>
      <c r="R123" s="233"/>
      <c r="S123" s="234"/>
      <c r="T123" s="235"/>
      <c r="U123" s="233"/>
      <c r="V123" s="234"/>
      <c r="W123" s="235"/>
      <c r="X123" s="227"/>
      <c r="Y123" s="226"/>
      <c r="Z123" s="236"/>
      <c r="AA123" s="227"/>
      <c r="AB123" s="237"/>
      <c r="AC123" s="238"/>
      <c r="AD123" s="235"/>
      <c r="AE123" s="227"/>
      <c r="AF123" s="235"/>
      <c r="AG123" s="239"/>
      <c r="AH123" s="240"/>
      <c r="AI123" s="221">
        <f t="shared" si="1"/>
        <v>0</v>
      </c>
      <c r="AJ123" s="244"/>
      <c r="AK123" s="226"/>
      <c r="AL123" s="236"/>
      <c r="AM123" s="245"/>
      <c r="AN123" s="245"/>
      <c r="AO123" s="236"/>
      <c r="AP123" s="246"/>
    </row>
    <row r="124" spans="1:42" ht="29.25" customHeight="1">
      <c r="A124" s="224">
        <v>96</v>
      </c>
      <c r="B124" s="225"/>
      <c r="C124" s="226"/>
      <c r="D124" s="227"/>
      <c r="E124" s="228"/>
      <c r="F124" s="228"/>
      <c r="G124" s="229"/>
      <c r="H124" s="230"/>
      <c r="I124" s="230"/>
      <c r="J124" s="230"/>
      <c r="K124" s="231"/>
      <c r="L124" s="232"/>
      <c r="M124" s="229"/>
      <c r="N124" s="230"/>
      <c r="O124" s="230"/>
      <c r="P124" s="230"/>
      <c r="Q124" s="231"/>
      <c r="R124" s="233"/>
      <c r="S124" s="234"/>
      <c r="T124" s="235"/>
      <c r="U124" s="233"/>
      <c r="V124" s="234"/>
      <c r="W124" s="235"/>
      <c r="X124" s="227"/>
      <c r="Y124" s="226"/>
      <c r="Z124" s="236"/>
      <c r="AA124" s="227"/>
      <c r="AB124" s="237"/>
      <c r="AC124" s="238"/>
      <c r="AD124" s="235"/>
      <c r="AE124" s="227"/>
      <c r="AF124" s="235"/>
      <c r="AG124" s="239"/>
      <c r="AH124" s="240"/>
      <c r="AI124" s="221">
        <f t="shared" si="1"/>
        <v>0</v>
      </c>
      <c r="AJ124" s="244"/>
      <c r="AK124" s="226"/>
      <c r="AL124" s="236"/>
      <c r="AM124" s="245"/>
      <c r="AN124" s="245"/>
      <c r="AO124" s="236"/>
      <c r="AP124" s="246"/>
    </row>
    <row r="125" spans="1:42" ht="29.25" customHeight="1">
      <c r="A125" s="224">
        <v>97</v>
      </c>
      <c r="B125" s="225"/>
      <c r="C125" s="226"/>
      <c r="D125" s="227"/>
      <c r="E125" s="228"/>
      <c r="F125" s="228"/>
      <c r="G125" s="229"/>
      <c r="H125" s="230"/>
      <c r="I125" s="230"/>
      <c r="J125" s="230"/>
      <c r="K125" s="231"/>
      <c r="L125" s="232"/>
      <c r="M125" s="229"/>
      <c r="N125" s="230"/>
      <c r="O125" s="230"/>
      <c r="P125" s="230"/>
      <c r="Q125" s="231"/>
      <c r="R125" s="233"/>
      <c r="S125" s="234"/>
      <c r="T125" s="235"/>
      <c r="U125" s="233"/>
      <c r="V125" s="234"/>
      <c r="W125" s="235"/>
      <c r="X125" s="227"/>
      <c r="Y125" s="226"/>
      <c r="Z125" s="236"/>
      <c r="AA125" s="227"/>
      <c r="AB125" s="237"/>
      <c r="AC125" s="238"/>
      <c r="AD125" s="235"/>
      <c r="AE125" s="227"/>
      <c r="AF125" s="235"/>
      <c r="AG125" s="239"/>
      <c r="AH125" s="240"/>
      <c r="AI125" s="221">
        <f t="shared" si="1"/>
        <v>0</v>
      </c>
      <c r="AJ125" s="244"/>
      <c r="AK125" s="226"/>
      <c r="AL125" s="236"/>
      <c r="AM125" s="245"/>
      <c r="AN125" s="245"/>
      <c r="AO125" s="236"/>
      <c r="AP125" s="246"/>
    </row>
    <row r="126" spans="1:42" ht="29.25" customHeight="1">
      <c r="A126" s="224">
        <v>98</v>
      </c>
      <c r="B126" s="225"/>
      <c r="C126" s="226"/>
      <c r="D126" s="227"/>
      <c r="E126" s="228"/>
      <c r="F126" s="228"/>
      <c r="G126" s="229"/>
      <c r="H126" s="230"/>
      <c r="I126" s="230"/>
      <c r="J126" s="230"/>
      <c r="K126" s="231"/>
      <c r="L126" s="232"/>
      <c r="M126" s="229"/>
      <c r="N126" s="230"/>
      <c r="O126" s="230"/>
      <c r="P126" s="230"/>
      <c r="Q126" s="231"/>
      <c r="R126" s="233"/>
      <c r="S126" s="234"/>
      <c r="T126" s="235"/>
      <c r="U126" s="233"/>
      <c r="V126" s="234"/>
      <c r="W126" s="235"/>
      <c r="X126" s="227"/>
      <c r="Y126" s="226"/>
      <c r="Z126" s="236"/>
      <c r="AA126" s="227"/>
      <c r="AB126" s="237"/>
      <c r="AC126" s="238"/>
      <c r="AD126" s="235"/>
      <c r="AE126" s="227"/>
      <c r="AF126" s="235"/>
      <c r="AG126" s="239"/>
      <c r="AH126" s="240"/>
      <c r="AI126" s="221">
        <f t="shared" si="1"/>
        <v>0</v>
      </c>
      <c r="AJ126" s="244"/>
      <c r="AK126" s="226"/>
      <c r="AL126" s="236"/>
      <c r="AM126" s="245"/>
      <c r="AN126" s="245"/>
      <c r="AO126" s="236"/>
      <c r="AP126" s="246"/>
    </row>
    <row r="127" spans="1:42" ht="29.25" customHeight="1">
      <c r="A127" s="224">
        <v>99</v>
      </c>
      <c r="B127" s="225"/>
      <c r="C127" s="226"/>
      <c r="D127" s="227"/>
      <c r="E127" s="228"/>
      <c r="F127" s="228"/>
      <c r="G127" s="229"/>
      <c r="H127" s="230"/>
      <c r="I127" s="230"/>
      <c r="J127" s="230"/>
      <c r="K127" s="231"/>
      <c r="L127" s="232"/>
      <c r="M127" s="229"/>
      <c r="N127" s="230"/>
      <c r="O127" s="230"/>
      <c r="P127" s="230"/>
      <c r="Q127" s="231"/>
      <c r="R127" s="233"/>
      <c r="S127" s="234"/>
      <c r="T127" s="235"/>
      <c r="U127" s="233"/>
      <c r="V127" s="234"/>
      <c r="W127" s="235"/>
      <c r="X127" s="227"/>
      <c r="Y127" s="226"/>
      <c r="Z127" s="236"/>
      <c r="AA127" s="227"/>
      <c r="AB127" s="237"/>
      <c r="AC127" s="238"/>
      <c r="AD127" s="235"/>
      <c r="AE127" s="227"/>
      <c r="AF127" s="235"/>
      <c r="AG127" s="239"/>
      <c r="AH127" s="240"/>
      <c r="AI127" s="221">
        <f t="shared" si="1"/>
        <v>0</v>
      </c>
      <c r="AJ127" s="244"/>
      <c r="AK127" s="226"/>
      <c r="AL127" s="236"/>
      <c r="AM127" s="245"/>
      <c r="AN127" s="245"/>
      <c r="AO127" s="236"/>
      <c r="AP127" s="246"/>
    </row>
    <row r="128" spans="1:42" ht="29.25" customHeight="1">
      <c r="A128" s="247">
        <v>100</v>
      </c>
      <c r="B128" s="248"/>
      <c r="C128" s="249"/>
      <c r="D128" s="250"/>
      <c r="E128" s="245"/>
      <c r="F128" s="245"/>
      <c r="G128" s="251"/>
      <c r="H128" s="252"/>
      <c r="I128" s="252"/>
      <c r="J128" s="252"/>
      <c r="K128" s="253"/>
      <c r="L128" s="254"/>
      <c r="M128" s="251"/>
      <c r="N128" s="252"/>
      <c r="O128" s="252"/>
      <c r="P128" s="252"/>
      <c r="Q128" s="253"/>
      <c r="R128" s="255"/>
      <c r="S128" s="256"/>
      <c r="T128" s="257"/>
      <c r="U128" s="255"/>
      <c r="V128" s="256"/>
      <c r="W128" s="257"/>
      <c r="X128" s="250"/>
      <c r="Y128" s="249"/>
      <c r="Z128" s="236"/>
      <c r="AA128" s="250"/>
      <c r="AB128" s="258"/>
      <c r="AC128" s="259"/>
      <c r="AD128" s="257"/>
      <c r="AE128" s="250"/>
      <c r="AF128" s="257"/>
      <c r="AG128" s="260"/>
      <c r="AH128" s="261"/>
      <c r="AI128" s="221">
        <f t="shared" si="1"/>
        <v>0</v>
      </c>
      <c r="AJ128" s="244"/>
      <c r="AK128" s="249"/>
      <c r="AL128" s="236"/>
      <c r="AM128" s="245"/>
      <c r="AN128" s="245"/>
      <c r="AO128" s="236"/>
      <c r="AP128" s="246"/>
    </row>
    <row r="129" spans="1:42" s="554" customFormat="1" ht="47.25" hidden="1" customHeight="1" thickBot="1">
      <c r="A129" s="546" t="s">
        <v>121</v>
      </c>
      <c r="B129" s="547" t="s">
        <v>117</v>
      </c>
      <c r="C129" s="785" t="s">
        <v>126</v>
      </c>
      <c r="D129" s="775"/>
      <c r="E129" s="774" t="s">
        <v>127</v>
      </c>
      <c r="F129" s="775"/>
      <c r="G129" s="760" t="s">
        <v>12</v>
      </c>
      <c r="H129" s="761"/>
      <c r="I129" s="761"/>
      <c r="J129" s="761"/>
      <c r="K129" s="762"/>
      <c r="L129" s="548"/>
      <c r="M129" s="738" t="s">
        <v>13</v>
      </c>
      <c r="N129" s="738"/>
      <c r="O129" s="738"/>
      <c r="P129" s="738"/>
      <c r="Q129" s="739"/>
      <c r="R129" s="737" t="s">
        <v>112</v>
      </c>
      <c r="S129" s="738"/>
      <c r="T129" s="739"/>
      <c r="U129" s="737" t="s">
        <v>14</v>
      </c>
      <c r="V129" s="738"/>
      <c r="W129" s="739"/>
      <c r="X129" s="549" t="s">
        <v>15</v>
      </c>
      <c r="Y129" s="550" t="s">
        <v>76</v>
      </c>
      <c r="Z129" s="551" t="s">
        <v>16</v>
      </c>
      <c r="AA129" s="550" t="s">
        <v>17</v>
      </c>
      <c r="AB129" s="738" t="s">
        <v>6</v>
      </c>
      <c r="AC129" s="738"/>
      <c r="AD129" s="738"/>
      <c r="AE129" s="725" t="s">
        <v>18</v>
      </c>
      <c r="AF129" s="724"/>
      <c r="AG129" s="723" t="s">
        <v>256</v>
      </c>
      <c r="AH129" s="724"/>
      <c r="AI129" s="730" t="s">
        <v>296</v>
      </c>
      <c r="AJ129" s="731"/>
      <c r="AK129" s="731"/>
      <c r="AL129" s="731"/>
      <c r="AM129" s="667">
        <f>SUM($AI$29:$AI$128)</f>
        <v>0</v>
      </c>
      <c r="AN129" s="667"/>
      <c r="AO129" s="552" t="s">
        <v>137</v>
      </c>
      <c r="AP129" s="553"/>
    </row>
    <row r="130" spans="1:42" s="567" customFormat="1" ht="39" hidden="1" customHeight="1" thickBot="1">
      <c r="A130" s="555"/>
      <c r="B130" s="556">
        <f>COUNTA(C29:C128)</f>
        <v>0</v>
      </c>
      <c r="C130" s="557" t="s">
        <v>113</v>
      </c>
      <c r="D130" s="558">
        <f>COUNTIF($E$29:$E$128,1)</f>
        <v>0</v>
      </c>
      <c r="E130" s="557" t="s">
        <v>118</v>
      </c>
      <c r="F130" s="558">
        <f>COUNTIF($F$29:$F$128,1)</f>
        <v>0</v>
      </c>
      <c r="G130" s="758" t="s">
        <v>23</v>
      </c>
      <c r="H130" s="756" t="s">
        <v>24</v>
      </c>
      <c r="I130" s="756" t="s">
        <v>25</v>
      </c>
      <c r="J130" s="756" t="s">
        <v>26</v>
      </c>
      <c r="K130" s="771" t="s">
        <v>27</v>
      </c>
      <c r="L130" s="548"/>
      <c r="M130" s="758" t="s">
        <v>28</v>
      </c>
      <c r="N130" s="756" t="s">
        <v>29</v>
      </c>
      <c r="O130" s="756" t="s">
        <v>30</v>
      </c>
      <c r="P130" s="756" t="s">
        <v>31</v>
      </c>
      <c r="Q130" s="763" t="s">
        <v>32</v>
      </c>
      <c r="R130" s="681" t="s">
        <v>255</v>
      </c>
      <c r="S130" s="682"/>
      <c r="T130" s="559">
        <f>COUNTA(R29:R128)-COUNTIF(R29:R128,0)</f>
        <v>0</v>
      </c>
      <c r="U130" s="681" t="s">
        <v>254</v>
      </c>
      <c r="V130" s="682"/>
      <c r="W130" s="559">
        <f>COUNTA(U29:U128)-COUNTIF(U29:U128,0)</f>
        <v>0</v>
      </c>
      <c r="X130" s="560" t="s">
        <v>125</v>
      </c>
      <c r="Y130" s="560" t="s">
        <v>125</v>
      </c>
      <c r="Z130" s="561" t="s">
        <v>125</v>
      </c>
      <c r="AA130" s="561" t="s">
        <v>125</v>
      </c>
      <c r="AB130" s="683" t="s">
        <v>130</v>
      </c>
      <c r="AC130" s="684"/>
      <c r="AD130" s="562">
        <f>COUNTA(AC29:AC128)-COUNTIF(AC29:AC128,0)</f>
        <v>0</v>
      </c>
      <c r="AE130" s="563" t="s">
        <v>133</v>
      </c>
      <c r="AF130" s="564">
        <f>COUNTA(AF29:AF128)-COUNTIF(AF29:AF128,0)</f>
        <v>0</v>
      </c>
      <c r="AG130" s="565" t="s">
        <v>125</v>
      </c>
      <c r="AH130" s="558">
        <f>COUNTIF(AG29:AG128,1)</f>
        <v>0</v>
      </c>
      <c r="AI130" s="672" t="s">
        <v>297</v>
      </c>
      <c r="AJ130" s="673"/>
      <c r="AK130" s="673"/>
      <c r="AL130" s="673"/>
      <c r="AM130" s="667">
        <f>COUNTIF($AI$29:$AI$128,"&gt;0")</f>
        <v>0</v>
      </c>
      <c r="AN130" s="667"/>
      <c r="AO130" s="566" t="s">
        <v>2</v>
      </c>
      <c r="AP130" s="553"/>
    </row>
    <row r="131" spans="1:42" s="583" customFormat="1" ht="48.75" hidden="1" customHeight="1" thickBot="1">
      <c r="A131" s="568"/>
      <c r="B131" s="569" t="s">
        <v>2</v>
      </c>
      <c r="C131" s="570" t="s">
        <v>114</v>
      </c>
      <c r="D131" s="571">
        <f>COUNTIF($E$29:$E$128,2)</f>
        <v>0</v>
      </c>
      <c r="E131" s="572" t="s">
        <v>119</v>
      </c>
      <c r="F131" s="571">
        <f>COUNTIF($F$29:$F$128,2)</f>
        <v>0</v>
      </c>
      <c r="G131" s="759"/>
      <c r="H131" s="757"/>
      <c r="I131" s="757"/>
      <c r="J131" s="757"/>
      <c r="K131" s="772"/>
      <c r="L131" s="548"/>
      <c r="M131" s="759"/>
      <c r="N131" s="757"/>
      <c r="O131" s="757"/>
      <c r="P131" s="757"/>
      <c r="Q131" s="764"/>
      <c r="R131" s="573" t="s">
        <v>122</v>
      </c>
      <c r="S131" s="574">
        <f>COUNTIF($S$29:$S$128,1)</f>
        <v>0</v>
      </c>
      <c r="T131" s="575" t="s">
        <v>2</v>
      </c>
      <c r="U131" s="573" t="s">
        <v>122</v>
      </c>
      <c r="V131" s="574">
        <f>COUNTIF($V$29:$V$128,1)</f>
        <v>0</v>
      </c>
      <c r="W131" s="575" t="s">
        <v>2</v>
      </c>
      <c r="X131" s="576">
        <f>COUNTA($X$29:$X$128)-COUNTIF($X$29:$X$128,0)</f>
        <v>0</v>
      </c>
      <c r="Y131" s="576">
        <f>COUNTA(Y29:Y128)-COUNTIF(Y29:Y128,0)</f>
        <v>0</v>
      </c>
      <c r="Z131" s="576">
        <f>COUNTA(Z29:Z128)-COUNTIF(Z29:Z128,0)</f>
        <v>0</v>
      </c>
      <c r="AA131" s="576">
        <f>COUNTA(AA29:AA128)-COUNTIF(AA29:AA128,0)</f>
        <v>0</v>
      </c>
      <c r="AB131" s="577" t="s">
        <v>129</v>
      </c>
      <c r="AC131" s="694" t="str">
        <f>IFERROR(AD130/$B$130*100,"-")</f>
        <v>-</v>
      </c>
      <c r="AD131" s="695"/>
      <c r="AE131" s="578" t="s">
        <v>129</v>
      </c>
      <c r="AF131" s="579" t="str">
        <f>IFERROR(AF130/$B$130*100,"-")</f>
        <v>-</v>
      </c>
      <c r="AG131" s="580" t="s">
        <v>199</v>
      </c>
      <c r="AH131" s="581" t="str">
        <f>IFERROR(AH130/G133*100,"-")</f>
        <v>-</v>
      </c>
      <c r="AI131" s="735" t="s">
        <v>298</v>
      </c>
      <c r="AJ131" s="736"/>
      <c r="AK131" s="736"/>
      <c r="AL131" s="736"/>
      <c r="AM131" s="668" t="str">
        <f>IFERROR(AM129/AM130,"-")</f>
        <v>-</v>
      </c>
      <c r="AN131" s="668"/>
      <c r="AO131" s="582" t="s">
        <v>137</v>
      </c>
      <c r="AP131" s="553"/>
    </row>
    <row r="132" spans="1:42" s="583" customFormat="1" ht="39" hidden="1" customHeight="1" thickBot="1">
      <c r="A132" s="568"/>
      <c r="B132" s="584"/>
      <c r="C132" s="570" t="s">
        <v>115</v>
      </c>
      <c r="D132" s="571">
        <f>COUNTIF($E$29:$E$128,3)</f>
        <v>0</v>
      </c>
      <c r="E132" s="585" t="s">
        <v>120</v>
      </c>
      <c r="F132" s="586">
        <f>COUNTIF($F$29:$F$128,3)</f>
        <v>0</v>
      </c>
      <c r="G132" s="587" t="s">
        <v>128</v>
      </c>
      <c r="H132" s="588" t="s">
        <v>128</v>
      </c>
      <c r="I132" s="588" t="s">
        <v>128</v>
      </c>
      <c r="J132" s="588" t="s">
        <v>128</v>
      </c>
      <c r="K132" s="589" t="s">
        <v>128</v>
      </c>
      <c r="L132" s="590"/>
      <c r="M132" s="587" t="s">
        <v>128</v>
      </c>
      <c r="N132" s="588" t="s">
        <v>128</v>
      </c>
      <c r="O132" s="588" t="s">
        <v>128</v>
      </c>
      <c r="P132" s="588" t="s">
        <v>128</v>
      </c>
      <c r="Q132" s="589" t="s">
        <v>128</v>
      </c>
      <c r="R132" s="591" t="s">
        <v>123</v>
      </c>
      <c r="S132" s="592">
        <f>COUNTIF($S$29:$S$128,2)</f>
        <v>0</v>
      </c>
      <c r="T132" s="566" t="s">
        <v>2</v>
      </c>
      <c r="U132" s="591" t="s">
        <v>123</v>
      </c>
      <c r="V132" s="592">
        <f>COUNTIF($V$29:$V$128,2)</f>
        <v>0</v>
      </c>
      <c r="W132" s="566" t="s">
        <v>2</v>
      </c>
      <c r="X132" s="593" t="s">
        <v>129</v>
      </c>
      <c r="Y132" s="593" t="s">
        <v>129</v>
      </c>
      <c r="Z132" s="593" t="s">
        <v>129</v>
      </c>
      <c r="AA132" s="593" t="s">
        <v>129</v>
      </c>
      <c r="AB132" s="685" t="s">
        <v>132</v>
      </c>
      <c r="AC132" s="686"/>
      <c r="AD132" s="566">
        <f>COUNTIF($AC$29:$AC$128,"&gt;1")</f>
        <v>0</v>
      </c>
      <c r="AE132" s="553"/>
      <c r="AF132" s="594"/>
      <c r="AG132" s="595"/>
      <c r="AH132" s="596"/>
      <c r="AI132" s="662" t="s">
        <v>189</v>
      </c>
      <c r="AJ132" s="663"/>
      <c r="AK132" s="663"/>
      <c r="AL132" s="663"/>
      <c r="AM132" s="597">
        <f>COUNTIF(AM29:AM128,1)</f>
        <v>0</v>
      </c>
      <c r="AN132" s="598" t="s">
        <v>2</v>
      </c>
      <c r="AO132" s="599" t="str">
        <f>IFERROR(AM132/B130*100,"-")</f>
        <v>-</v>
      </c>
      <c r="AP132" s="600" t="s">
        <v>259</v>
      </c>
    </row>
    <row r="133" spans="1:42" s="583" customFormat="1" ht="39" hidden="1" customHeight="1" thickBot="1">
      <c r="A133" s="568"/>
      <c r="B133" s="601"/>
      <c r="C133" s="602" t="s">
        <v>116</v>
      </c>
      <c r="D133" s="586">
        <f>COUNTIF($E$29:$E$128,4)</f>
        <v>0</v>
      </c>
      <c r="E133" s="553"/>
      <c r="F133" s="603"/>
      <c r="G133" s="604">
        <f>COUNTIF(G29:G128,1)</f>
        <v>0</v>
      </c>
      <c r="H133" s="605">
        <f>COUNTIF(H29:H128,1)</f>
        <v>0</v>
      </c>
      <c r="I133" s="605">
        <f>COUNTIF(I29:I128,1)</f>
        <v>0</v>
      </c>
      <c r="J133" s="605">
        <f>COUNTIF(J29:J128,1)</f>
        <v>0</v>
      </c>
      <c r="K133" s="606">
        <f>COUNTIF(K29:K128,1)</f>
        <v>0</v>
      </c>
      <c r="L133" s="548"/>
      <c r="M133" s="604">
        <f>COUNTIF(M29:M128,1)</f>
        <v>0</v>
      </c>
      <c r="N133" s="605">
        <f>COUNTIF(N29:N128,1)</f>
        <v>0</v>
      </c>
      <c r="O133" s="605">
        <f>COUNTIF(O29:O128,1)</f>
        <v>0</v>
      </c>
      <c r="P133" s="605">
        <f>COUNTIF(P29:P128,1)</f>
        <v>0</v>
      </c>
      <c r="Q133" s="606">
        <f>COUNTIF(Q29:Q128,1)</f>
        <v>0</v>
      </c>
      <c r="R133" s="607" t="s">
        <v>124</v>
      </c>
      <c r="S133" s="608">
        <f>COUNTIF($S$29:$S$128,0)</f>
        <v>0</v>
      </c>
      <c r="T133" s="609" t="s">
        <v>2</v>
      </c>
      <c r="U133" s="607" t="s">
        <v>124</v>
      </c>
      <c r="V133" s="608">
        <f>COUNTIF($V$29:$V$128,0)</f>
        <v>0</v>
      </c>
      <c r="W133" s="609" t="s">
        <v>2</v>
      </c>
      <c r="X133" s="610" t="str">
        <f>IFERROR(X131/$B$130*100,"-")</f>
        <v>-</v>
      </c>
      <c r="Y133" s="610" t="str">
        <f>IFERROR(Y131/$B$130*100,"-")</f>
        <v>-</v>
      </c>
      <c r="Z133" s="610" t="str">
        <f>IFERROR(Z131/$B$130*100,"-")</f>
        <v>-</v>
      </c>
      <c r="AA133" s="610" t="str">
        <f>IFERROR(AA131/$B$130*100,"-")</f>
        <v>-</v>
      </c>
      <c r="AB133" s="611" t="s">
        <v>131</v>
      </c>
      <c r="AC133" s="690" t="str">
        <f>IFERROR(AD132/$B$130*100,"-")</f>
        <v>-</v>
      </c>
      <c r="AD133" s="691"/>
      <c r="AE133" s="553"/>
      <c r="AF133" s="553"/>
      <c r="AG133" s="553"/>
      <c r="AH133" s="595"/>
      <c r="AI133" s="662" t="s">
        <v>200</v>
      </c>
      <c r="AJ133" s="663"/>
      <c r="AK133" s="663"/>
      <c r="AL133" s="663"/>
      <c r="AM133" s="597">
        <f>COUNTIF(AN29:AN128,1)</f>
        <v>0</v>
      </c>
      <c r="AN133" s="612" t="s">
        <v>2</v>
      </c>
      <c r="AO133" s="599" t="str">
        <f>IFERROR(AM133/B130*100,"-")</f>
        <v>-</v>
      </c>
      <c r="AP133" s="613" t="s">
        <v>259</v>
      </c>
    </row>
    <row r="134" spans="1:42" s="583" customFormat="1" ht="48.75" hidden="1" customHeight="1" thickBot="1">
      <c r="A134" s="568"/>
      <c r="B134" s="614"/>
      <c r="C134" s="614"/>
      <c r="D134" s="615"/>
      <c r="E134" s="616"/>
      <c r="F134" s="603"/>
      <c r="G134" s="587" t="s">
        <v>129</v>
      </c>
      <c r="H134" s="588" t="s">
        <v>129</v>
      </c>
      <c r="I134" s="588" t="s">
        <v>129</v>
      </c>
      <c r="J134" s="588" t="s">
        <v>129</v>
      </c>
      <c r="K134" s="589" t="s">
        <v>129</v>
      </c>
      <c r="L134" s="590"/>
      <c r="M134" s="587" t="s">
        <v>129</v>
      </c>
      <c r="N134" s="588" t="s">
        <v>129</v>
      </c>
      <c r="O134" s="588" t="s">
        <v>129</v>
      </c>
      <c r="P134" s="588" t="s">
        <v>129</v>
      </c>
      <c r="Q134" s="589" t="s">
        <v>129</v>
      </c>
      <c r="R134" s="617" t="s">
        <v>136</v>
      </c>
      <c r="S134" s="688" t="str">
        <f>IFERROR(T130/$B$130*100,"-")</f>
        <v>-</v>
      </c>
      <c r="T134" s="689"/>
      <c r="U134" s="617" t="s">
        <v>136</v>
      </c>
      <c r="V134" s="692" t="str">
        <f>IFERROR(W130/$B$130*100,"-")</f>
        <v>-</v>
      </c>
      <c r="W134" s="693"/>
      <c r="AI134" s="662" t="s">
        <v>430</v>
      </c>
      <c r="AJ134" s="663"/>
      <c r="AK134" s="663"/>
      <c r="AL134" s="663"/>
      <c r="AM134" s="597">
        <f>COUNTIFS(G29:G128,1,AN29:AN128,1)</f>
        <v>0</v>
      </c>
      <c r="AN134" s="612" t="s">
        <v>2</v>
      </c>
      <c r="AO134" s="618" t="str">
        <f>IFERROR(AM134/B130*100,"-")</f>
        <v>-</v>
      </c>
      <c r="AP134" s="613" t="s">
        <v>186</v>
      </c>
    </row>
    <row r="135" spans="1:42" s="583" customFormat="1" ht="45" hidden="1" customHeight="1" thickBot="1">
      <c r="A135" s="568"/>
      <c r="B135" s="615"/>
      <c r="C135" s="615"/>
      <c r="D135" s="616"/>
      <c r="E135" s="616"/>
      <c r="F135" s="603"/>
      <c r="G135" s="619" t="str">
        <f>IFERROR(G133/$B$130*100,"-")</f>
        <v>-</v>
      </c>
      <c r="H135" s="620" t="str">
        <f>IFERROR(H133/$B$130*100,"-")</f>
        <v>-</v>
      </c>
      <c r="I135" s="620" t="str">
        <f>IFERROR(I133/$B$130*100,"-")</f>
        <v>-</v>
      </c>
      <c r="J135" s="620" t="str">
        <f>IFERROR(J133/$B$130*100,"-")</f>
        <v>-</v>
      </c>
      <c r="K135" s="621" t="str">
        <f>IFERROR(K133/$B$130*100,"-")</f>
        <v>-</v>
      </c>
      <c r="L135" s="622"/>
      <c r="M135" s="623" t="str">
        <f>IFERROR(M133/$B$130*100,"-")</f>
        <v>-</v>
      </c>
      <c r="N135" s="624" t="str">
        <f>IFERROR(N133/$B$130*100,"-")</f>
        <v>-</v>
      </c>
      <c r="O135" s="624" t="str">
        <f>IFERROR(O133/$B$130*100,"-")</f>
        <v>-</v>
      </c>
      <c r="P135" s="624" t="str">
        <f>IFERROR(P133/$B$130*100,"-")</f>
        <v>-</v>
      </c>
      <c r="Q135" s="625" t="str">
        <f>IFERROR(Q133/$B$130*100,"-")</f>
        <v>-</v>
      </c>
      <c r="R135" s="679" t="s">
        <v>154</v>
      </c>
      <c r="S135" s="680"/>
      <c r="T135" s="626" t="s">
        <v>143</v>
      </c>
      <c r="U135" s="627">
        <f>COUNTA($AK$29:$AK$128)-COUNTIF($AK$29:$AK$128,0)</f>
        <v>0</v>
      </c>
      <c r="V135" s="628" t="s">
        <v>149</v>
      </c>
      <c r="W135" s="628" t="s">
        <v>150</v>
      </c>
      <c r="X135" s="628" t="s">
        <v>151</v>
      </c>
      <c r="Y135" s="629" t="s">
        <v>152</v>
      </c>
      <c r="Z135" s="687" t="s">
        <v>153</v>
      </c>
      <c r="AA135" s="678"/>
      <c r="AB135" s="630" t="s">
        <v>178</v>
      </c>
      <c r="AC135" s="630" t="s">
        <v>179</v>
      </c>
      <c r="AD135" s="630" t="s">
        <v>148</v>
      </c>
      <c r="AE135" s="630" t="s">
        <v>180</v>
      </c>
      <c r="AF135" s="630" t="s">
        <v>146</v>
      </c>
      <c r="AG135" s="630" t="s">
        <v>183</v>
      </c>
      <c r="AH135" s="631" t="s">
        <v>184</v>
      </c>
      <c r="AI135" s="669" t="s">
        <v>342</v>
      </c>
      <c r="AJ135" s="670"/>
      <c r="AK135" s="670"/>
      <c r="AL135" s="670"/>
      <c r="AM135" s="670"/>
      <c r="AN135" s="670"/>
      <c r="AO135" s="670"/>
      <c r="AP135" s="671"/>
    </row>
    <row r="136" spans="1:42" s="583" customFormat="1" ht="35.25" hidden="1" customHeight="1" thickBot="1">
      <c r="A136" s="567"/>
      <c r="B136" s="632"/>
      <c r="C136" s="632"/>
      <c r="R136" s="633"/>
      <c r="S136" s="634"/>
      <c r="T136" s="634"/>
      <c r="U136" s="635"/>
      <c r="V136" s="636" t="s">
        <v>142</v>
      </c>
      <c r="W136" s="637">
        <f>COUNTIF($AK$29:$AK$128,3)</f>
        <v>0</v>
      </c>
      <c r="X136" s="637">
        <f>COUNTIF($AK$29:$AK$128,2)</f>
        <v>0</v>
      </c>
      <c r="Y136" s="638">
        <f>COUNTIF($AK$29:$AK$128,1)</f>
        <v>0</v>
      </c>
      <c r="Z136" s="639" t="s">
        <v>155</v>
      </c>
      <c r="AA136" s="640">
        <f>COUNTA($AJ$29:$AJ$128)-COUNTIF($AJ$29:$AJ$128,0)</f>
        <v>0</v>
      </c>
      <c r="AB136" s="641">
        <f>COUNTIF($AJ$29:$AJ$128,11)</f>
        <v>0</v>
      </c>
      <c r="AC136" s="641">
        <f>COUNTIF($AJ$29:$AJ$128,12)</f>
        <v>0</v>
      </c>
      <c r="AD136" s="642">
        <f>COUNTIF($AJ$29:$AJ$128,1)</f>
        <v>0</v>
      </c>
      <c r="AE136" s="643">
        <f>COUNTIF($AJ$29:$AJ$128,2)</f>
        <v>0</v>
      </c>
      <c r="AF136" s="644">
        <f>COUNTIF($AJ$29:$AJ$128,3)</f>
        <v>0</v>
      </c>
      <c r="AG136" s="643">
        <f>COUNTIF($AJ$29:$AJ$128,4)</f>
        <v>0</v>
      </c>
      <c r="AH136" s="645">
        <f>COUNTIF($AJ$29:$AJ$128,5)</f>
        <v>0</v>
      </c>
    </row>
    <row r="137" spans="1:42" s="583" customFormat="1" ht="27" hidden="1" customHeight="1">
      <c r="A137" s="567"/>
      <c r="B137" s="632"/>
      <c r="C137" s="632"/>
      <c r="R137" s="677" t="s">
        <v>188</v>
      </c>
      <c r="S137" s="678"/>
      <c r="T137" s="630">
        <v>6</v>
      </c>
      <c r="U137" s="630">
        <v>5</v>
      </c>
      <c r="V137" s="630">
        <v>4</v>
      </c>
      <c r="W137" s="630">
        <v>3</v>
      </c>
      <c r="X137" s="630">
        <v>2</v>
      </c>
      <c r="Y137" s="646">
        <v>1</v>
      </c>
      <c r="Z137" s="647" t="s">
        <v>222</v>
      </c>
      <c r="AA137" s="648"/>
      <c r="AB137" s="553"/>
      <c r="AH137" s="649"/>
    </row>
    <row r="138" spans="1:42" s="583" customFormat="1" ht="23.25" hidden="1" customHeight="1" thickBot="1">
      <c r="A138" s="567"/>
      <c r="B138" s="632"/>
      <c r="C138" s="632"/>
      <c r="R138" s="650" t="s">
        <v>160</v>
      </c>
      <c r="S138" s="651"/>
      <c r="T138" s="644">
        <f>COUNTIF($AL$29:$AL$128,6)</f>
        <v>0</v>
      </c>
      <c r="U138" s="644">
        <f>COUNTIF($AL$29:$AL$128,5)</f>
        <v>0</v>
      </c>
      <c r="V138" s="644">
        <f>COUNTIF($AL$29:$AL$128,4)</f>
        <v>0</v>
      </c>
      <c r="W138" s="644">
        <f>COUNTIF($AL$29:$AL$128,3)</f>
        <v>0</v>
      </c>
      <c r="X138" s="644">
        <f>COUNTIF($AL$29:$AL$128,2)</f>
        <v>0</v>
      </c>
      <c r="Y138" s="644">
        <f>COUNTIF($AL$29:$AL$128,1)</f>
        <v>0</v>
      </c>
      <c r="Z138" s="652">
        <f>COUNTIF($AL$29:$AL$128,0)</f>
        <v>0</v>
      </c>
      <c r="AF138" s="649"/>
    </row>
    <row r="139" spans="1:42" s="583" customFormat="1" ht="12" hidden="1">
      <c r="A139" s="567"/>
      <c r="B139" s="632"/>
      <c r="C139" s="632"/>
    </row>
    <row r="140" spans="1:42" s="264" customFormat="1" hidden="1">
      <c r="A140" s="262"/>
      <c r="B140" s="263"/>
      <c r="C140" s="653">
        <v>11</v>
      </c>
      <c r="D140" s="653">
        <v>6</v>
      </c>
      <c r="R140" s="583"/>
      <c r="S140" s="583"/>
      <c r="T140" s="583"/>
      <c r="U140" s="583"/>
      <c r="V140" s="583"/>
      <c r="W140" s="583"/>
      <c r="Z140" s="654"/>
      <c r="AA140" s="654"/>
      <c r="AB140" s="654"/>
      <c r="AC140" s="654"/>
      <c r="AD140" s="654"/>
      <c r="AE140" s="654"/>
      <c r="AF140" s="654"/>
      <c r="AG140" s="654"/>
    </row>
    <row r="141" spans="1:42" s="264" customFormat="1" ht="14.25" hidden="1" customHeight="1">
      <c r="A141" s="262"/>
      <c r="B141" s="263"/>
      <c r="C141" s="653">
        <v>12</v>
      </c>
      <c r="D141" s="653">
        <v>5</v>
      </c>
      <c r="Z141" s="654"/>
      <c r="AA141" s="654"/>
      <c r="AB141" s="654"/>
      <c r="AC141" s="654"/>
      <c r="AD141" s="654"/>
    </row>
    <row r="142" spans="1:42" s="264" customFormat="1" hidden="1">
      <c r="A142" s="262"/>
      <c r="B142" s="263"/>
      <c r="C142" s="653">
        <v>5</v>
      </c>
      <c r="D142" s="653">
        <v>4</v>
      </c>
    </row>
    <row r="143" spans="1:42" s="264" customFormat="1" hidden="1">
      <c r="A143" s="262"/>
      <c r="B143" s="263"/>
      <c r="C143" s="653">
        <v>4</v>
      </c>
      <c r="D143" s="653">
        <v>3</v>
      </c>
    </row>
    <row r="144" spans="1:42" s="264" customFormat="1" hidden="1">
      <c r="A144" s="262"/>
      <c r="B144" s="263"/>
      <c r="C144" s="653">
        <v>3</v>
      </c>
      <c r="D144" s="653">
        <v>2</v>
      </c>
    </row>
    <row r="145" spans="1:42" s="264" customFormat="1" hidden="1">
      <c r="A145" s="262"/>
      <c r="B145" s="263"/>
      <c r="C145" s="653">
        <v>2</v>
      </c>
      <c r="D145" s="653">
        <v>1</v>
      </c>
    </row>
    <row r="146" spans="1:42" s="264" customFormat="1" hidden="1">
      <c r="A146" s="262"/>
      <c r="B146" s="263"/>
      <c r="C146" s="653">
        <v>1</v>
      </c>
      <c r="D146" s="653">
        <v>0</v>
      </c>
    </row>
    <row r="147" spans="1:42" s="264" customFormat="1" hidden="1">
      <c r="A147" s="262"/>
      <c r="B147" s="263"/>
      <c r="C147" s="653">
        <v>0</v>
      </c>
      <c r="D147" s="653"/>
    </row>
    <row r="148" spans="1:42" s="264" customFormat="1" hidden="1">
      <c r="A148" s="262"/>
      <c r="B148" s="263"/>
      <c r="C148" s="263"/>
    </row>
    <row r="149" spans="1:42" s="264" customFormat="1" hidden="1">
      <c r="A149" s="262"/>
      <c r="B149" s="263"/>
      <c r="C149" s="263"/>
    </row>
    <row r="150" spans="1:42" hidden="1">
      <c r="A150" s="262"/>
      <c r="B150" s="263"/>
      <c r="C150" s="263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  <c r="AP150" s="264"/>
    </row>
    <row r="151" spans="1:42" hidden="1">
      <c r="R151" s="264"/>
      <c r="S151" s="264"/>
      <c r="T151" s="264"/>
      <c r="U151" s="264"/>
      <c r="V151" s="264"/>
      <c r="W151" s="264"/>
    </row>
  </sheetData>
  <sheetProtection algorithmName="SHA-512" hashValue="V+RwIVTcmNVHBeKurDj1HQ8IFh1/tdaeeUHD6VpEfEk1pgmB1+B3wVf007IsQCsuIKl0lsQfhTWjycDxEGHR1g==" saltValue="U7BTSf2NHOwm0GS+Hsw0MA==" spinCount="100000" sheet="1" formatCells="0" formatRows="0" insertRows="0" deleteRows="0"/>
  <mergeCells count="94">
    <mergeCell ref="E10:F10"/>
    <mergeCell ref="E129:F129"/>
    <mergeCell ref="A20:A26"/>
    <mergeCell ref="F21:F26"/>
    <mergeCell ref="AP20:AP24"/>
    <mergeCell ref="AJ20:AJ26"/>
    <mergeCell ref="AM20:AM24"/>
    <mergeCell ref="AK20:AK26"/>
    <mergeCell ref="AL20:AL26"/>
    <mergeCell ref="AO20:AO26"/>
    <mergeCell ref="B20:B26"/>
    <mergeCell ref="U129:W129"/>
    <mergeCell ref="W21:W26"/>
    <mergeCell ref="L20:L26"/>
    <mergeCell ref="C129:D129"/>
    <mergeCell ref="M21:Q21"/>
    <mergeCell ref="G21:K21"/>
    <mergeCell ref="K22:K26"/>
    <mergeCell ref="I130:I131"/>
    <mergeCell ref="I22:I26"/>
    <mergeCell ref="K130:K131"/>
    <mergeCell ref="J130:J131"/>
    <mergeCell ref="P22:P26"/>
    <mergeCell ref="M22:M26"/>
    <mergeCell ref="H130:H131"/>
    <mergeCell ref="G130:G131"/>
    <mergeCell ref="G129:K129"/>
    <mergeCell ref="M129:Q129"/>
    <mergeCell ref="Q130:Q131"/>
    <mergeCell ref="M130:M131"/>
    <mergeCell ref="P130:P131"/>
    <mergeCell ref="O130:O131"/>
    <mergeCell ref="N130:N131"/>
    <mergeCell ref="AC21:AC26"/>
    <mergeCell ref="AI131:AL131"/>
    <mergeCell ref="R129:T129"/>
    <mergeCell ref="T21:T26"/>
    <mergeCell ref="C20:C26"/>
    <mergeCell ref="J22:J26"/>
    <mergeCell ref="Q22:Q26"/>
    <mergeCell ref="D20:D26"/>
    <mergeCell ref="G22:G26"/>
    <mergeCell ref="H22:H26"/>
    <mergeCell ref="V21:V26"/>
    <mergeCell ref="E21:E26"/>
    <mergeCell ref="N22:N26"/>
    <mergeCell ref="AB20:AD20"/>
    <mergeCell ref="AB129:AD129"/>
    <mergeCell ref="AE20:AF20"/>
    <mergeCell ref="AF21:AF26"/>
    <mergeCell ref="AG129:AH129"/>
    <mergeCell ref="AE129:AF129"/>
    <mergeCell ref="AD21:AD26"/>
    <mergeCell ref="AI20:AI24"/>
    <mergeCell ref="AI25:AI26"/>
    <mergeCell ref="AE21:AE26"/>
    <mergeCell ref="AI129:AL129"/>
    <mergeCell ref="G20:K20"/>
    <mergeCell ref="AG20:AH20"/>
    <mergeCell ref="AH21:AH26"/>
    <mergeCell ref="Z21:Z23"/>
    <mergeCell ref="X21:X26"/>
    <mergeCell ref="M20:Q20"/>
    <mergeCell ref="AB21:AB26"/>
    <mergeCell ref="Y21:Y26"/>
    <mergeCell ref="AA21:AA26"/>
    <mergeCell ref="Z24:Z26"/>
    <mergeCell ref="U21:U26"/>
    <mergeCell ref="O22:O26"/>
    <mergeCell ref="R21:R26"/>
    <mergeCell ref="R20:T20"/>
    <mergeCell ref="S21:S26"/>
    <mergeCell ref="U20:W20"/>
    <mergeCell ref="R137:S137"/>
    <mergeCell ref="R135:S135"/>
    <mergeCell ref="R130:S130"/>
    <mergeCell ref="U130:V130"/>
    <mergeCell ref="AB130:AC130"/>
    <mergeCell ref="AB132:AC132"/>
    <mergeCell ref="Z135:AA135"/>
    <mergeCell ref="S134:T134"/>
    <mergeCell ref="AC133:AD133"/>
    <mergeCell ref="V134:W134"/>
    <mergeCell ref="AC131:AD131"/>
    <mergeCell ref="AI134:AL134"/>
    <mergeCell ref="AM1:AP1"/>
    <mergeCell ref="AM130:AN130"/>
    <mergeCell ref="AM131:AN131"/>
    <mergeCell ref="AI135:AP135"/>
    <mergeCell ref="AI133:AL133"/>
    <mergeCell ref="AI132:AL132"/>
    <mergeCell ref="AI130:AL130"/>
    <mergeCell ref="AM129:AN129"/>
    <mergeCell ref="AN20:AN24"/>
  </mergeCells>
  <phoneticPr fontId="2"/>
  <dataValidations xWindow="711" yWindow="776" count="13">
    <dataValidation type="decimal" allowBlank="1" showInputMessage="1" showErrorMessage="1" error="数値を入力してください" prompt="1週間の合計数_x000a_2週に1回➔「0.5」_x000a_1週間に2,3回➔中間値「2.5」" sqref="AH29:AH128 AD29:AD128 AF29:AF128" xr:uid="{00000000-0002-0000-0000-000000000000}">
      <formula1>0</formula1>
      <formula2>100</formula2>
    </dataValidation>
    <dataValidation type="decimal" allowBlank="1" showInputMessage="1" showErrorMessage="1" error="数値で入力してください" promptTitle="１か月換算で入力してください" prompt="２か月に１回➔「０.５」_x000a_１か月に２,３回➔中間値「２.５」" sqref="T29:T128 W29:W128" xr:uid="{00000000-0002-0000-0000-000001000000}">
      <formula1>0</formula1>
      <formula2>100</formula2>
    </dataValidation>
    <dataValidation type="whole" allowBlank="1" showInputMessage="1" showErrorMessage="1" error="数値を入力" sqref="AC29:AC128" xr:uid="{00000000-0002-0000-0000-000002000000}">
      <formula1>0</formula1>
      <formula2>100</formula2>
    </dataValidation>
    <dataValidation type="list" allowBlank="1" showInputMessage="1" showErrorMessage="1" error="１～４の数字を入力してください" prompt="1. 20歳未満_x000a_2. 20～40歳未満_x000a_3. 40～65歳未満_x000a_4. 65歳以上_x000a_不明は空白" sqref="E29:E128" xr:uid="{00000000-0002-0000-0000-000003000000}">
      <formula1>$D$142:$D$145</formula1>
    </dataValidation>
    <dataValidation type="list" allowBlank="1" showInputMessage="1" showErrorMessage="1" error="１～３の数字を入力" prompt="1. 自立_x000a_2. 一部介助_x000a_3. 全面介助_x000a_不明は空白" sqref="F29:F128" xr:uid="{00000000-0002-0000-0000-000004000000}">
      <formula1>$D$143:$D$145</formula1>
    </dataValidation>
    <dataValidation type="list" allowBlank="1" showInputMessage="1" showErrorMessage="1" error="１か０の数字を入力" prompt="１．あり_x000a_０．なし_x000a_不明は空白" sqref="AM29:AN128 M29:Q128 G29:K128 AG29:AG128" xr:uid="{00000000-0002-0000-0000-000005000000}">
      <formula1>$D$145:$D$146</formula1>
    </dataValidation>
    <dataValidation type="list" allowBlank="1" showInputMessage="1" showErrorMessage="1" error="０～２の数値を入力" prompt="1. 外来_x000a_2. 往診_x000a_0. なし_x000a_不明は空白" sqref="S29:S128 V29:V128" xr:uid="{00000000-0002-0000-0000-000006000000}">
      <formula1>$D$144:$D$146</formula1>
    </dataValidation>
    <dataValidation type="list" allowBlank="1" showInputMessage="1" showErrorMessage="1" error="0～6を入力" prompt="区分数をそのまま入力" sqref="AL29:AL128" xr:uid="{00000000-0002-0000-0000-000007000000}">
      <formula1>$D$140:$D$146</formula1>
    </dataValidation>
    <dataValidation type="list" allowBlank="1" showInputMessage="1" showErrorMessage="1" error="０～５、１１、１２を入力" prompt="要支援１=11、要支援２=12_x000a_要介護は介護度１～５_x000a_なし０_x000a_不明空白" sqref="AJ29:AJ128" xr:uid="{00000000-0002-0000-0000-000008000000}">
      <formula1>$C$140:$C$147</formula1>
    </dataValidation>
    <dataValidation type="list" allowBlank="1" showInputMessage="1" showErrorMessage="1" error="０～３を入力" prompt="級数をそのまま入力、なし０、不明空白" sqref="AK29:AK128" xr:uid="{00000000-0002-0000-0000-000009000000}">
      <formula1>$D$143:$D$146</formula1>
    </dataValidation>
    <dataValidation allowBlank="1" showInputMessage="1" showErrorMessage="1" prompt="使用機器名(業者）_x000a_なしは0" sqref="L29:L128" xr:uid="{00000000-0002-0000-0000-00000A000000}"/>
    <dataValidation allowBlank="1" showInputMessage="1" showErrorMessage="1" prompt="機関名_x000a_なしは０_x000a_不明は空白" sqref="R29:R128 U29:U128 X29:Y128 AA29:AB128 AE29:AE128" xr:uid="{00000000-0002-0000-0000-00000B000000}"/>
    <dataValidation allowBlank="1" showInputMessage="1" showErrorMessage="1" prompt="具体的内容_x000a_なし(必要なしを含む)は０_x000a_不明は空白" sqref="Z29:Z128" xr:uid="{00000000-0002-0000-0000-00000C000000}"/>
  </dataValidations>
  <pageMargins left="0.23622047244094491" right="0.23622047244094491" top="0.59055118110236227" bottom="0.39370078740157483" header="0.31496062992125984" footer="0.31496062992125984"/>
  <pageSetup paperSize="9" scale="53" fitToHeight="0" orientation="landscape" r:id="rId1"/>
  <headerFooter alignWithMargins="0">
    <oddHeader>&amp;L難病の地域診断ツール&amp;R2022年度 都医学研 夏のセミナー版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D766-FB78-4628-AC51-D031F6604896}">
  <sheetPr>
    <tabColor rgb="FFFFFF00"/>
    <pageSetUpPr fitToPage="1"/>
  </sheetPr>
  <dimension ref="A1:X26"/>
  <sheetViews>
    <sheetView showGridLines="0" view="pageLayout" zoomScaleNormal="100" zoomScaleSheetLayoutView="100" workbookViewId="0">
      <selection activeCell="E11" sqref="E11"/>
    </sheetView>
  </sheetViews>
  <sheetFormatPr defaultColWidth="9" defaultRowHeight="16.2"/>
  <cols>
    <col min="1" max="1" width="3" style="384" customWidth="1"/>
    <col min="2" max="2" width="21" style="384" customWidth="1"/>
    <col min="3" max="3" width="32.21875" style="384" customWidth="1"/>
    <col min="4" max="4" width="4.6640625" style="385" customWidth="1"/>
    <col min="5" max="24" width="4.21875" style="384" customWidth="1"/>
    <col min="25" max="168" width="4.6640625" style="384" customWidth="1"/>
    <col min="169" max="16384" width="9" style="384"/>
  </cols>
  <sheetData>
    <row r="1" spans="1:24" s="430" customFormat="1" ht="60.6" customHeight="1" thickBot="1">
      <c r="A1" s="786" t="s">
        <v>406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</row>
    <row r="2" spans="1:24" s="386" customFormat="1" ht="21.6" customHeight="1" thickBot="1">
      <c r="P2" s="456" t="s">
        <v>413</v>
      </c>
      <c r="Q2" s="457" t="str">
        <f>'各在宅ALS療養者の状況（様式１）'!AI1</f>
        <v>-</v>
      </c>
      <c r="R2" s="458" t="s">
        <v>414</v>
      </c>
      <c r="S2" s="458" t="str">
        <f>'各在宅ALS療養者の状況（様式１）'!AK1</f>
        <v>-</v>
      </c>
      <c r="T2" s="459" t="s">
        <v>412</v>
      </c>
      <c r="U2" s="790">
        <f>'各在宅ALS療養者の状況（様式１）'!AM1</f>
        <v>0</v>
      </c>
      <c r="V2" s="791"/>
      <c r="W2" s="791"/>
      <c r="X2" s="792"/>
    </row>
    <row r="3" spans="1:24" s="416" customFormat="1" ht="22.5" customHeight="1">
      <c r="A3" s="383" t="s">
        <v>407</v>
      </c>
    </row>
    <row r="4" spans="1:24" s="416" customFormat="1" ht="5.4" customHeight="1">
      <c r="A4" s="383"/>
    </row>
    <row r="5" spans="1:24" s="416" customFormat="1" ht="32.4" customHeight="1">
      <c r="A5" s="383"/>
      <c r="B5" s="788" t="s">
        <v>397</v>
      </c>
      <c r="C5" s="789"/>
      <c r="D5" s="787">
        <f>'各在宅ALS療養者の状況（様式１）'!G133</f>
        <v>0</v>
      </c>
      <c r="E5" s="787"/>
      <c r="F5" s="426" t="s">
        <v>398</v>
      </c>
    </row>
    <row r="6" spans="1:24" s="416" customFormat="1" ht="5.4" customHeight="1">
      <c r="A6" s="383"/>
      <c r="B6" s="425"/>
      <c r="C6" s="425"/>
      <c r="D6" s="425"/>
      <c r="E6" s="425"/>
    </row>
    <row r="7" spans="1:24" s="416" customFormat="1" ht="22.5" customHeight="1">
      <c r="A7" s="383"/>
      <c r="B7" s="384" t="s">
        <v>383</v>
      </c>
    </row>
    <row r="8" spans="1:24" ht="17.399999999999999" customHeight="1">
      <c r="B8" s="423" t="s">
        <v>395</v>
      </c>
    </row>
    <row r="9" spans="1:24" ht="17.399999999999999" customHeight="1" thickBot="1">
      <c r="B9" s="423" t="s">
        <v>394</v>
      </c>
    </row>
    <row r="10" spans="1:24" ht="30" customHeight="1" thickBot="1">
      <c r="A10" s="387"/>
      <c r="B10" s="388"/>
      <c r="C10" s="409"/>
      <c r="D10" s="410" t="s">
        <v>358</v>
      </c>
      <c r="E10" s="460" t="s">
        <v>359</v>
      </c>
      <c r="F10" s="461" t="s">
        <v>372</v>
      </c>
      <c r="G10" s="461" t="s">
        <v>360</v>
      </c>
      <c r="H10" s="461" t="s">
        <v>361</v>
      </c>
      <c r="I10" s="461" t="s">
        <v>362</v>
      </c>
      <c r="J10" s="461" t="s">
        <v>363</v>
      </c>
      <c r="K10" s="461" t="s">
        <v>364</v>
      </c>
      <c r="L10" s="461" t="s">
        <v>365</v>
      </c>
      <c r="M10" s="461" t="s">
        <v>366</v>
      </c>
      <c r="N10" s="461" t="s">
        <v>373</v>
      </c>
      <c r="O10" s="461" t="s">
        <v>374</v>
      </c>
      <c r="P10" s="461" t="s">
        <v>375</v>
      </c>
      <c r="Q10" s="461" t="s">
        <v>376</v>
      </c>
      <c r="R10" s="461" t="s">
        <v>377</v>
      </c>
      <c r="S10" s="461" t="s">
        <v>378</v>
      </c>
      <c r="T10" s="461" t="s">
        <v>379</v>
      </c>
      <c r="U10" s="461" t="s">
        <v>380</v>
      </c>
      <c r="V10" s="461" t="s">
        <v>381</v>
      </c>
      <c r="W10" s="461" t="s">
        <v>382</v>
      </c>
      <c r="X10" s="461" t="s">
        <v>384</v>
      </c>
    </row>
    <row r="11" spans="1:24" ht="30" customHeight="1" thickBot="1">
      <c r="A11" s="427"/>
      <c r="B11" s="428"/>
      <c r="C11" s="429" t="s">
        <v>396</v>
      </c>
      <c r="D11" s="424">
        <v>1</v>
      </c>
      <c r="E11" s="462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</row>
    <row r="12" spans="1:24" ht="21" customHeight="1">
      <c r="A12" s="389" t="s">
        <v>400</v>
      </c>
      <c r="B12" s="394"/>
      <c r="C12" s="418" t="s">
        <v>385</v>
      </c>
      <c r="D12" s="411">
        <v>1</v>
      </c>
      <c r="E12" s="464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</row>
    <row r="13" spans="1:24" ht="21" customHeight="1">
      <c r="A13" s="393"/>
      <c r="B13" s="397"/>
      <c r="C13" s="419" t="s">
        <v>386</v>
      </c>
      <c r="D13" s="412">
        <v>1</v>
      </c>
      <c r="E13" s="466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</row>
    <row r="14" spans="1:24" ht="21" customHeight="1" thickBot="1">
      <c r="A14" s="395"/>
      <c r="B14" s="396"/>
      <c r="C14" s="417" t="s">
        <v>367</v>
      </c>
      <c r="D14" s="413">
        <v>8</v>
      </c>
      <c r="E14" s="468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  <c r="V14" s="469"/>
      <c r="W14" s="469"/>
      <c r="X14" s="469"/>
    </row>
    <row r="15" spans="1:24" ht="21" customHeight="1">
      <c r="A15" s="389" t="s">
        <v>401</v>
      </c>
      <c r="B15" s="390"/>
      <c r="C15" s="391"/>
      <c r="D15" s="392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</row>
    <row r="16" spans="1:24" ht="21" customHeight="1">
      <c r="A16" s="393"/>
      <c r="B16" s="398" t="s">
        <v>368</v>
      </c>
      <c r="C16" s="420" t="s">
        <v>387</v>
      </c>
      <c r="D16" s="414">
        <v>1</v>
      </c>
      <c r="E16" s="471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</row>
    <row r="17" spans="1:24" ht="21" customHeight="1">
      <c r="A17" s="393"/>
      <c r="B17" s="398" t="s">
        <v>388</v>
      </c>
      <c r="C17" s="401"/>
      <c r="D17" s="412">
        <v>1</v>
      </c>
      <c r="E17" s="466"/>
      <c r="F17" s="467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</row>
    <row r="18" spans="1:24" ht="21" customHeight="1">
      <c r="A18" s="393"/>
      <c r="B18" s="398" t="s">
        <v>399</v>
      </c>
      <c r="C18" s="420" t="s">
        <v>387</v>
      </c>
      <c r="D18" s="412">
        <v>1</v>
      </c>
      <c r="E18" s="466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</row>
    <row r="19" spans="1:24" ht="21" customHeight="1">
      <c r="A19" s="393"/>
      <c r="B19" s="398" t="s">
        <v>369</v>
      </c>
      <c r="C19" s="420" t="s">
        <v>387</v>
      </c>
      <c r="D19" s="412">
        <v>1</v>
      </c>
      <c r="E19" s="466"/>
      <c r="F19" s="467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</row>
    <row r="20" spans="1:24" ht="31.8" customHeight="1">
      <c r="A20" s="393"/>
      <c r="B20" s="402" t="s">
        <v>370</v>
      </c>
      <c r="C20" s="421" t="s">
        <v>402</v>
      </c>
      <c r="D20" s="412">
        <v>1</v>
      </c>
      <c r="E20" s="466"/>
      <c r="F20" s="467"/>
      <c r="G20" s="467"/>
      <c r="H20" s="467"/>
      <c r="I20" s="467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  <c r="U20" s="467"/>
      <c r="V20" s="467"/>
      <c r="W20" s="467"/>
      <c r="X20" s="467"/>
    </row>
    <row r="21" spans="1:24" ht="21" customHeight="1">
      <c r="A21" s="393"/>
      <c r="B21" s="398" t="s">
        <v>389</v>
      </c>
      <c r="C21" s="401"/>
      <c r="D21" s="412">
        <v>1</v>
      </c>
      <c r="E21" s="466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</row>
    <row r="22" spans="1:24" ht="35.4" customHeight="1">
      <c r="A22" s="393"/>
      <c r="B22" s="403" t="s">
        <v>371</v>
      </c>
      <c r="C22" s="421" t="s">
        <v>403</v>
      </c>
      <c r="D22" s="412">
        <v>1</v>
      </c>
      <c r="E22" s="466"/>
      <c r="F22" s="467"/>
      <c r="G22" s="467"/>
      <c r="H22" s="467"/>
      <c r="I22" s="467"/>
      <c r="J22" s="467"/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467"/>
      <c r="W22" s="467"/>
      <c r="X22" s="467"/>
    </row>
    <row r="23" spans="1:24" ht="19.8" customHeight="1">
      <c r="A23" s="404"/>
      <c r="B23" s="398" t="s">
        <v>390</v>
      </c>
      <c r="C23" s="422"/>
      <c r="D23" s="412">
        <v>1</v>
      </c>
      <c r="E23" s="466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467"/>
    </row>
    <row r="24" spans="1:24" ht="19.8" customHeight="1">
      <c r="A24" s="404"/>
      <c r="B24" s="398" t="s">
        <v>391</v>
      </c>
      <c r="C24" s="405"/>
      <c r="D24" s="412">
        <v>0</v>
      </c>
      <c r="E24" s="466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</row>
    <row r="25" spans="1:24" ht="19.8" customHeight="1">
      <c r="A25" s="404"/>
      <c r="B25" s="406" t="s">
        <v>392</v>
      </c>
      <c r="C25" s="399"/>
      <c r="D25" s="412">
        <v>1</v>
      </c>
      <c r="E25" s="466"/>
      <c r="F25" s="467"/>
      <c r="G25" s="467"/>
      <c r="H25" s="467"/>
      <c r="I25" s="467"/>
      <c r="J25" s="467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</row>
    <row r="26" spans="1:24" ht="19.8" customHeight="1" thickBot="1">
      <c r="A26" s="407"/>
      <c r="B26" s="408" t="s">
        <v>393</v>
      </c>
      <c r="C26" s="400"/>
      <c r="D26" s="415">
        <v>1</v>
      </c>
      <c r="E26" s="473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</row>
  </sheetData>
  <sheetProtection algorithmName="SHA-512" hashValue="XwRT7lzZobOYwaBhEm5oTbTg5gQWm9bUPB81RvxN7uWmr+tdQpL4MWDLsWDvfZoVICpZAgTiOA2aSdilbUuk8Q==" saltValue="Fll6yrJtbQnu1gxz8ifCrA==" spinCount="100000" sheet="1" formatCells="0" formatColumns="0" insertColumns="0"/>
  <mergeCells count="4">
    <mergeCell ref="A1:X1"/>
    <mergeCell ref="D5:E5"/>
    <mergeCell ref="B5:C5"/>
    <mergeCell ref="U2:X2"/>
  </mergeCells>
  <phoneticPr fontId="2"/>
  <pageMargins left="0.31496062992125984" right="0.19685039370078741" top="0.39370078740157483" bottom="0.27559055118110237" header="0.31496062992125984" footer="0.19685039370078741"/>
  <pageSetup paperSize="9" scale="98" orientation="landscape" cellComments="asDisplayed" r:id="rId1"/>
  <headerFooter>
    <oddHeader>&amp;L難病の地域診断ツール&amp;C
&amp;R2022年度 都医学研 夏のセミナー版</oddHeader>
  </headerFooter>
  <ignoredErrors>
    <ignoredError sqref="Q2:X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E22"/>
  <sheetViews>
    <sheetView showGridLines="0" view="pageLayout" zoomScale="80" zoomScaleNormal="100" zoomScalePageLayoutView="80" workbookViewId="0">
      <selection activeCell="F6" sqref="F6"/>
    </sheetView>
  </sheetViews>
  <sheetFormatPr defaultColWidth="11.109375" defaultRowHeight="15" customHeight="1"/>
  <cols>
    <col min="1" max="2" width="0.77734375" style="89" customWidth="1"/>
    <col min="3" max="3" width="4.44140625" style="89" customWidth="1"/>
    <col min="4" max="4" width="23.109375" style="89" customWidth="1"/>
    <col min="5" max="5" width="43.109375" style="89" customWidth="1"/>
    <col min="6" max="6" width="10" style="89" customWidth="1"/>
    <col min="7" max="7" width="12.21875" style="89" customWidth="1"/>
    <col min="8" max="8" width="2.109375" style="89" customWidth="1"/>
    <col min="9" max="9" width="12.21875" style="89" customWidth="1"/>
    <col min="10" max="10" width="2.109375" style="89" customWidth="1"/>
    <col min="11" max="11" width="38.44140625" style="89" customWidth="1"/>
    <col min="12" max="13" width="39.44140625" style="89" customWidth="1"/>
    <col min="14" max="16384" width="11.109375" style="89"/>
  </cols>
  <sheetData>
    <row r="1" spans="3:31" ht="24" customHeight="1" thickBot="1">
      <c r="C1" s="87" t="s">
        <v>108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3:31" ht="24" customHeight="1" thickBot="1">
      <c r="C2" s="87"/>
      <c r="D2" s="87"/>
      <c r="E2" s="87"/>
      <c r="F2" s="458" t="s">
        <v>413</v>
      </c>
      <c r="G2" s="457" t="str">
        <f>'各在宅ALS療養者の状況（様式１）'!AI1</f>
        <v>-</v>
      </c>
      <c r="H2" s="456" t="s">
        <v>414</v>
      </c>
      <c r="I2" s="458" t="str">
        <f>'各在宅ALS療養者の状況（様式１）'!AK1</f>
        <v>-</v>
      </c>
      <c r="J2" s="793">
        <f>'各在宅ALS療養者の状況（様式１）'!AM1</f>
        <v>0</v>
      </c>
      <c r="K2" s="794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3:31" ht="13.95" customHeigh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</row>
    <row r="4" spans="3:31" s="91" customFormat="1" ht="27.6" customHeight="1">
      <c r="C4" s="795" t="s">
        <v>286</v>
      </c>
      <c r="D4" s="796"/>
      <c r="E4" s="797"/>
      <c r="F4" s="375" t="s">
        <v>47</v>
      </c>
      <c r="G4" s="798" t="s">
        <v>405</v>
      </c>
      <c r="H4" s="799"/>
      <c r="I4" s="799"/>
      <c r="J4" s="800"/>
      <c r="K4" s="795" t="s">
        <v>262</v>
      </c>
      <c r="L4" s="796"/>
      <c r="M4" s="797"/>
    </row>
    <row r="5" spans="3:31" s="96" customFormat="1" ht="38.4" customHeight="1">
      <c r="C5" s="808"/>
      <c r="D5" s="809"/>
      <c r="E5" s="810"/>
      <c r="F5" s="92" t="s">
        <v>270</v>
      </c>
      <c r="G5" s="801" t="s">
        <v>45</v>
      </c>
      <c r="H5" s="802"/>
      <c r="I5" s="803" t="s">
        <v>46</v>
      </c>
      <c r="J5" s="804"/>
      <c r="K5" s="93" t="s">
        <v>261</v>
      </c>
      <c r="L5" s="94" t="s">
        <v>78</v>
      </c>
      <c r="M5" s="95" t="s">
        <v>79</v>
      </c>
    </row>
    <row r="6" spans="3:31" ht="58.2" customHeight="1">
      <c r="C6" s="818" t="s">
        <v>282</v>
      </c>
      <c r="D6" s="821" t="s">
        <v>287</v>
      </c>
      <c r="E6" s="97" t="s">
        <v>267</v>
      </c>
      <c r="F6" s="98"/>
      <c r="G6" s="99"/>
      <c r="H6" s="100" t="s">
        <v>176</v>
      </c>
      <c r="I6" s="101"/>
      <c r="J6" s="100" t="s">
        <v>176</v>
      </c>
      <c r="K6" s="102"/>
      <c r="L6" s="103"/>
      <c r="M6" s="657"/>
    </row>
    <row r="7" spans="3:31" ht="56.25" customHeight="1">
      <c r="C7" s="819"/>
      <c r="D7" s="822"/>
      <c r="E7" s="104" t="s">
        <v>268</v>
      </c>
      <c r="F7" s="98"/>
      <c r="G7" s="101"/>
      <c r="H7" s="100" t="s">
        <v>48</v>
      </c>
      <c r="I7" s="101"/>
      <c r="J7" s="100" t="s">
        <v>48</v>
      </c>
      <c r="K7" s="102"/>
      <c r="L7" s="103"/>
      <c r="M7" s="657"/>
    </row>
    <row r="8" spans="3:31" ht="56.25" customHeight="1">
      <c r="C8" s="819"/>
      <c r="D8" s="811" t="s">
        <v>288</v>
      </c>
      <c r="E8" s="105" t="s">
        <v>201</v>
      </c>
      <c r="F8" s="98"/>
      <c r="G8" s="101"/>
      <c r="H8" s="100" t="s">
        <v>176</v>
      </c>
      <c r="I8" s="101"/>
      <c r="J8" s="100" t="s">
        <v>176</v>
      </c>
      <c r="K8" s="102"/>
      <c r="L8" s="103"/>
      <c r="M8" s="658"/>
    </row>
    <row r="9" spans="3:31" ht="56.25" customHeight="1">
      <c r="C9" s="819"/>
      <c r="D9" s="812"/>
      <c r="E9" s="105" t="s">
        <v>248</v>
      </c>
      <c r="F9" s="98"/>
      <c r="G9" s="101"/>
      <c r="H9" s="100" t="s">
        <v>176</v>
      </c>
      <c r="I9" s="101"/>
      <c r="J9" s="100" t="s">
        <v>176</v>
      </c>
      <c r="K9" s="102"/>
      <c r="L9" s="103"/>
      <c r="M9" s="658"/>
    </row>
    <row r="10" spans="3:31" ht="56.25" customHeight="1">
      <c r="C10" s="819"/>
      <c r="D10" s="812"/>
      <c r="E10" s="105" t="s">
        <v>202</v>
      </c>
      <c r="F10" s="98"/>
      <c r="G10" s="101"/>
      <c r="H10" s="100" t="s">
        <v>176</v>
      </c>
      <c r="I10" s="101"/>
      <c r="J10" s="100" t="s">
        <v>176</v>
      </c>
      <c r="K10" s="102"/>
      <c r="L10" s="103"/>
      <c r="M10" s="658"/>
    </row>
    <row r="11" spans="3:31" ht="56.25" customHeight="1">
      <c r="C11" s="819"/>
      <c r="D11" s="812"/>
      <c r="E11" s="105" t="s">
        <v>249</v>
      </c>
      <c r="F11" s="98"/>
      <c r="G11" s="101"/>
      <c r="H11" s="100" t="s">
        <v>48</v>
      </c>
      <c r="I11" s="101"/>
      <c r="J11" s="100" t="s">
        <v>48</v>
      </c>
      <c r="K11" s="102"/>
      <c r="L11" s="103"/>
      <c r="M11" s="658"/>
    </row>
    <row r="12" spans="3:31" ht="63.6" customHeight="1">
      <c r="C12" s="820"/>
      <c r="D12" s="813"/>
      <c r="E12" s="105" t="s">
        <v>345</v>
      </c>
      <c r="F12" s="98"/>
      <c r="G12" s="380" t="s">
        <v>411</v>
      </c>
      <c r="H12" s="382"/>
      <c r="I12" s="381" t="s">
        <v>356</v>
      </c>
      <c r="J12" s="382"/>
      <c r="K12" s="379"/>
      <c r="L12" s="366"/>
      <c r="M12" s="658"/>
    </row>
    <row r="13" spans="3:31" ht="70.2" customHeight="1">
      <c r="C13" s="818" t="s">
        <v>289</v>
      </c>
      <c r="D13" s="816" t="s">
        <v>354</v>
      </c>
      <c r="E13" s="817"/>
      <c r="F13" s="98"/>
      <c r="G13" s="99"/>
      <c r="H13" s="100" t="s">
        <v>48</v>
      </c>
      <c r="I13" s="101"/>
      <c r="J13" s="100" t="s">
        <v>48</v>
      </c>
      <c r="K13" s="440"/>
      <c r="L13" s="103"/>
      <c r="M13" s="658"/>
    </row>
    <row r="14" spans="3:31" ht="69.599999999999994" customHeight="1">
      <c r="C14" s="819"/>
      <c r="D14" s="814" t="s">
        <v>290</v>
      </c>
      <c r="E14" s="815"/>
      <c r="F14" s="98"/>
      <c r="G14" s="106"/>
      <c r="H14" s="100" t="s">
        <v>176</v>
      </c>
      <c r="I14" s="106"/>
      <c r="J14" s="100" t="s">
        <v>176</v>
      </c>
      <c r="K14" s="107"/>
      <c r="L14" s="108"/>
      <c r="M14" s="659"/>
    </row>
    <row r="15" spans="3:31" ht="70.2" customHeight="1">
      <c r="C15" s="820"/>
      <c r="D15" s="814" t="s">
        <v>291</v>
      </c>
      <c r="E15" s="815"/>
      <c r="F15" s="98"/>
      <c r="G15" s="101"/>
      <c r="H15" s="100" t="s">
        <v>48</v>
      </c>
      <c r="I15" s="101"/>
      <c r="J15" s="100" t="s">
        <v>48</v>
      </c>
      <c r="K15" s="102"/>
      <c r="L15" s="103"/>
      <c r="M15" s="658"/>
    </row>
    <row r="16" spans="3:31" ht="24.75" customHeight="1">
      <c r="C16" s="109" t="s">
        <v>269</v>
      </c>
      <c r="D16" s="109"/>
      <c r="G16" s="110"/>
      <c r="H16" s="110"/>
      <c r="I16" s="110"/>
      <c r="J16" s="111"/>
      <c r="K16" s="112"/>
      <c r="L16" s="112"/>
      <c r="M16" s="111"/>
    </row>
    <row r="17" spans="3:13" ht="55.5" customHeight="1">
      <c r="C17" s="805"/>
      <c r="D17" s="806"/>
      <c r="E17" s="806"/>
      <c r="F17" s="807"/>
      <c r="G17" s="113"/>
      <c r="H17" s="100" t="s">
        <v>48</v>
      </c>
      <c r="I17" s="113"/>
      <c r="J17" s="100" t="s">
        <v>48</v>
      </c>
      <c r="K17" s="660"/>
      <c r="L17" s="661"/>
      <c r="M17" s="658"/>
    </row>
    <row r="18" spans="3:13" ht="55.5" customHeight="1">
      <c r="C18" s="805"/>
      <c r="D18" s="806"/>
      <c r="E18" s="806"/>
      <c r="F18" s="807"/>
      <c r="G18" s="106"/>
      <c r="H18" s="100" t="s">
        <v>48</v>
      </c>
      <c r="I18" s="106"/>
      <c r="J18" s="100" t="s">
        <v>48</v>
      </c>
      <c r="K18" s="660"/>
      <c r="L18" s="661"/>
      <c r="M18" s="658"/>
    </row>
    <row r="21" spans="3:13" ht="15" hidden="1" customHeight="1">
      <c r="C21" s="89">
        <v>1</v>
      </c>
    </row>
    <row r="22" spans="3:13" ht="15" hidden="1" customHeight="1">
      <c r="C22" s="89">
        <v>0</v>
      </c>
    </row>
  </sheetData>
  <sheetProtection algorithmName="SHA-512" hashValue="814n3wm1j0Yb0B7s3rS+wHrGqWP4u+1DM39oY58zyI/JbFdQ/vDIqp1VewaRxSYOMmjR88dtJuiF86Y/UYtfoA==" saltValue="ZOXUC4csHa8Yp6NjqiUj+A==" spinCount="100000" sheet="1" formatCells="0" formatColumns="0" formatRows="0" insertRows="0"/>
  <mergeCells count="15">
    <mergeCell ref="C18:F18"/>
    <mergeCell ref="C17:F17"/>
    <mergeCell ref="C4:E5"/>
    <mergeCell ref="D8:D12"/>
    <mergeCell ref="D15:E15"/>
    <mergeCell ref="D14:E14"/>
    <mergeCell ref="D13:E13"/>
    <mergeCell ref="C13:C15"/>
    <mergeCell ref="C6:C12"/>
    <mergeCell ref="D6:D7"/>
    <mergeCell ref="J2:K2"/>
    <mergeCell ref="K4:M4"/>
    <mergeCell ref="G4:J4"/>
    <mergeCell ref="G5:H5"/>
    <mergeCell ref="I5:J5"/>
  </mergeCells>
  <phoneticPr fontId="2"/>
  <dataValidations xWindow="495" yWindow="666" count="1">
    <dataValidation type="list" allowBlank="1" showInputMessage="1" showErrorMessage="1" error="１か０を入力" prompt="あり=１_x000a_なし=０" sqref="F6:F15" xr:uid="{00000000-0002-0000-0100-000000000000}">
      <formula1>$C$21:$C$22</formula1>
    </dataValidation>
  </dataValidations>
  <pageMargins left="0.24000000000000002" right="0.24000000000000002" top="0.59" bottom="0.39000000000000007" header="0.31" footer="0.31"/>
  <pageSetup paperSize="9" scale="61" orientation="landscape" r:id="rId1"/>
  <headerFooter alignWithMargins="0">
    <oddHeader>&amp;L難病の地域診断ツール&amp;R2022年度　都医学研　夏のセミナー版</oddHeader>
  </headerFooter>
  <ignoredErrors>
    <ignoredError sqref="G2:K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56"/>
  <sheetViews>
    <sheetView showGridLines="0" view="pageBreakPreview" zoomScale="83" zoomScaleNormal="70" zoomScaleSheetLayoutView="83" zoomScalePageLayoutView="90" workbookViewId="0">
      <selection activeCell="B9" sqref="B9"/>
    </sheetView>
  </sheetViews>
  <sheetFormatPr defaultColWidth="9" defaultRowHeight="13.2"/>
  <cols>
    <col min="1" max="1" width="1" style="79" customWidth="1"/>
    <col min="2" max="2" width="16.44140625" style="79" customWidth="1"/>
    <col min="3" max="4" width="11.33203125" style="79" customWidth="1"/>
    <col min="5" max="5" width="10.109375" style="79" customWidth="1"/>
    <col min="6" max="6" width="4.6640625" style="79" customWidth="1"/>
    <col min="7" max="7" width="10.109375" style="79" customWidth="1"/>
    <col min="8" max="8" width="4.6640625" style="79" customWidth="1"/>
    <col min="9" max="9" width="10.109375" style="79" customWidth="1"/>
    <col min="10" max="10" width="4.6640625" style="79" customWidth="1"/>
    <col min="11" max="11" width="14.109375" style="79" customWidth="1"/>
    <col min="12" max="13" width="15.77734375" style="79" customWidth="1"/>
    <col min="14" max="14" width="21.44140625" style="79" customWidth="1"/>
    <col min="15" max="16" width="15.77734375" style="79" customWidth="1"/>
    <col min="17" max="18" width="18" style="79" customWidth="1"/>
    <col min="19" max="20" width="16.6640625" style="79" customWidth="1"/>
    <col min="21" max="21" width="3.44140625" style="79" customWidth="1"/>
    <col min="22" max="16384" width="9" style="79"/>
  </cols>
  <sheetData>
    <row r="1" spans="2:19" ht="39" customHeight="1" thickBot="1">
      <c r="B1" s="78" t="s">
        <v>326</v>
      </c>
    </row>
    <row r="2" spans="2:19" ht="26.4" customHeight="1" thickBot="1">
      <c r="B2" s="482"/>
      <c r="C2" s="483"/>
      <c r="D2" s="483"/>
      <c r="E2" s="483"/>
      <c r="F2" s="483"/>
      <c r="G2" s="483"/>
      <c r="H2" s="483"/>
      <c r="I2" s="483"/>
      <c r="J2" s="483"/>
      <c r="K2" s="458" t="s">
        <v>413</v>
      </c>
      <c r="L2" s="457" t="str">
        <f>'各在宅ALS療養者の状況（様式１）'!AI1</f>
        <v>-</v>
      </c>
      <c r="M2" s="458" t="s">
        <v>414</v>
      </c>
      <c r="N2" s="458" t="str">
        <f>'各在宅ALS療養者の状況（様式１）'!AK1</f>
        <v>-</v>
      </c>
      <c r="O2" s="793">
        <f>'各在宅ALS療養者の状況（様式１）'!AM1</f>
        <v>0</v>
      </c>
      <c r="P2" s="794"/>
    </row>
    <row r="3" spans="2:19" ht="11.4" customHeight="1">
      <c r="B3" s="484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</row>
    <row r="4" spans="2:19" ht="34.5" customHeight="1">
      <c r="B4" s="833" t="s">
        <v>331</v>
      </c>
      <c r="C4" s="834"/>
      <c r="D4" s="835"/>
      <c r="E4" s="486">
        <f>'各在宅ALS療養者の状況（様式１）'!N11</f>
        <v>0</v>
      </c>
      <c r="F4" s="487" t="s">
        <v>48</v>
      </c>
      <c r="G4" s="488"/>
      <c r="H4" s="488"/>
      <c r="I4" s="488"/>
      <c r="J4" s="484"/>
      <c r="K4" s="484"/>
      <c r="L4" s="484"/>
      <c r="M4" s="489" t="s">
        <v>49</v>
      </c>
      <c r="N4" s="490" t="s">
        <v>111</v>
      </c>
      <c r="O4" s="491">
        <f>'各在宅ALS療養者の状況（様式１）'!D9</f>
        <v>0</v>
      </c>
      <c r="P4" s="492" t="str">
        <f>'各在宅ALS療養者の状況（様式１）'!E9</f>
        <v>Km2</v>
      </c>
    </row>
    <row r="5" spans="2:19" ht="34.5" customHeight="1"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9" t="s">
        <v>50</v>
      </c>
      <c r="N5" s="490" t="s">
        <v>51</v>
      </c>
      <c r="O5" s="493">
        <f>'各在宅ALS療養者の状況（様式１）'!D8</f>
        <v>0</v>
      </c>
      <c r="P5" s="492" t="str">
        <f>'各在宅ALS療養者の状況（様式１）'!E8</f>
        <v>人</v>
      </c>
    </row>
    <row r="6" spans="2:19" ht="22.5" customHeight="1" thickBot="1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73"/>
      <c r="O6" s="80"/>
      <c r="P6" s="80"/>
      <c r="Q6" s="80"/>
      <c r="R6" s="80"/>
      <c r="S6" s="80"/>
    </row>
    <row r="7" spans="2:19" s="81" customFormat="1" ht="45.6" customHeight="1">
      <c r="B7" s="836" t="s">
        <v>237</v>
      </c>
      <c r="C7" s="831" t="s">
        <v>238</v>
      </c>
      <c r="D7" s="828"/>
      <c r="E7" s="827" t="s">
        <v>239</v>
      </c>
      <c r="F7" s="828"/>
      <c r="G7" s="827" t="s">
        <v>240</v>
      </c>
      <c r="H7" s="828"/>
      <c r="I7" s="827" t="s">
        <v>241</v>
      </c>
      <c r="J7" s="828"/>
      <c r="K7" s="296" t="s">
        <v>357</v>
      </c>
      <c r="L7" s="295" t="s">
        <v>274</v>
      </c>
      <c r="M7" s="296" t="s">
        <v>275</v>
      </c>
      <c r="N7" s="295" t="s">
        <v>347</v>
      </c>
      <c r="O7" s="296" t="s">
        <v>281</v>
      </c>
      <c r="P7" s="297" t="s">
        <v>348</v>
      </c>
    </row>
    <row r="8" spans="2:19" s="81" customFormat="1" ht="43.95" customHeight="1" thickBot="1">
      <c r="B8" s="837"/>
      <c r="C8" s="832"/>
      <c r="D8" s="830"/>
      <c r="E8" s="829"/>
      <c r="F8" s="830"/>
      <c r="G8" s="829"/>
      <c r="H8" s="830"/>
      <c r="I8" s="829"/>
      <c r="J8" s="830"/>
      <c r="K8" s="298" t="s">
        <v>272</v>
      </c>
      <c r="L8" s="299" t="s">
        <v>271</v>
      </c>
      <c r="M8" s="298" t="s">
        <v>271</v>
      </c>
      <c r="N8" s="299" t="s">
        <v>272</v>
      </c>
      <c r="O8" s="298" t="s">
        <v>273</v>
      </c>
      <c r="P8" s="300" t="s">
        <v>273</v>
      </c>
    </row>
    <row r="9" spans="2:19" s="82" customFormat="1" ht="27.75" customHeight="1">
      <c r="B9" s="515" t="s">
        <v>416</v>
      </c>
      <c r="C9" s="823"/>
      <c r="D9" s="824"/>
      <c r="E9" s="519"/>
      <c r="F9" s="516" t="s">
        <v>247</v>
      </c>
      <c r="G9" s="519"/>
      <c r="H9" s="517" t="s">
        <v>247</v>
      </c>
      <c r="I9" s="533"/>
      <c r="J9" s="517" t="s">
        <v>247</v>
      </c>
      <c r="K9" s="518"/>
      <c r="L9" s="536"/>
      <c r="M9" s="537"/>
      <c r="N9" s="537"/>
      <c r="O9" s="538"/>
      <c r="P9" s="539"/>
    </row>
    <row r="10" spans="2:19" s="82" customFormat="1" ht="27.75" customHeight="1">
      <c r="B10" s="520" t="s">
        <v>419</v>
      </c>
      <c r="C10" s="825"/>
      <c r="D10" s="826"/>
      <c r="E10" s="524"/>
      <c r="F10" s="521" t="s">
        <v>247</v>
      </c>
      <c r="G10" s="524"/>
      <c r="H10" s="522" t="s">
        <v>247</v>
      </c>
      <c r="I10" s="534"/>
      <c r="J10" s="522" t="s">
        <v>247</v>
      </c>
      <c r="K10" s="523"/>
      <c r="L10" s="540"/>
      <c r="M10" s="541"/>
      <c r="N10" s="541"/>
      <c r="O10" s="542"/>
      <c r="P10" s="543"/>
    </row>
    <row r="11" spans="2:19" s="82" customFormat="1" ht="27.75" customHeight="1">
      <c r="B11" s="520" t="s">
        <v>420</v>
      </c>
      <c r="C11" s="825"/>
      <c r="D11" s="826"/>
      <c r="E11" s="524"/>
      <c r="F11" s="521" t="s">
        <v>247</v>
      </c>
      <c r="G11" s="524"/>
      <c r="H11" s="522" t="s">
        <v>247</v>
      </c>
      <c r="I11" s="534"/>
      <c r="J11" s="522" t="s">
        <v>247</v>
      </c>
      <c r="K11" s="523"/>
      <c r="L11" s="544"/>
      <c r="M11" s="541"/>
      <c r="N11" s="541"/>
      <c r="O11" s="542"/>
      <c r="P11" s="543"/>
    </row>
    <row r="12" spans="2:19" s="82" customFormat="1" ht="27.75" customHeight="1">
      <c r="B12" s="520" t="s">
        <v>421</v>
      </c>
      <c r="C12" s="825"/>
      <c r="D12" s="826"/>
      <c r="E12" s="524"/>
      <c r="F12" s="521" t="s">
        <v>247</v>
      </c>
      <c r="G12" s="524"/>
      <c r="H12" s="522" t="s">
        <v>247</v>
      </c>
      <c r="I12" s="534"/>
      <c r="J12" s="522" t="s">
        <v>247</v>
      </c>
      <c r="K12" s="523"/>
      <c r="L12" s="544"/>
      <c r="M12" s="541"/>
      <c r="N12" s="541"/>
      <c r="O12" s="542"/>
      <c r="P12" s="543"/>
    </row>
    <row r="13" spans="2:19" s="82" customFormat="1" ht="27.75" customHeight="1">
      <c r="B13" s="520" t="s">
        <v>422</v>
      </c>
      <c r="C13" s="825"/>
      <c r="D13" s="826"/>
      <c r="E13" s="524"/>
      <c r="F13" s="521" t="s">
        <v>247</v>
      </c>
      <c r="G13" s="524"/>
      <c r="H13" s="522" t="s">
        <v>247</v>
      </c>
      <c r="I13" s="534"/>
      <c r="J13" s="522" t="s">
        <v>247</v>
      </c>
      <c r="K13" s="523"/>
      <c r="L13" s="544"/>
      <c r="M13" s="541"/>
      <c r="N13" s="541"/>
      <c r="O13" s="542"/>
      <c r="P13" s="543"/>
    </row>
    <row r="14" spans="2:19" s="82" customFormat="1" ht="27.75" customHeight="1">
      <c r="B14" s="520" t="s">
        <v>423</v>
      </c>
      <c r="C14" s="825"/>
      <c r="D14" s="826"/>
      <c r="E14" s="524"/>
      <c r="F14" s="521" t="s">
        <v>247</v>
      </c>
      <c r="G14" s="524"/>
      <c r="H14" s="522" t="s">
        <v>247</v>
      </c>
      <c r="I14" s="534"/>
      <c r="J14" s="522" t="s">
        <v>247</v>
      </c>
      <c r="K14" s="523"/>
      <c r="L14" s="544"/>
      <c r="M14" s="541"/>
      <c r="N14" s="541"/>
      <c r="O14" s="542"/>
      <c r="P14" s="543"/>
    </row>
    <row r="15" spans="2:19" s="82" customFormat="1" ht="27.75" customHeight="1">
      <c r="B15" s="520" t="s">
        <v>424</v>
      </c>
      <c r="C15" s="825"/>
      <c r="D15" s="826"/>
      <c r="E15" s="524"/>
      <c r="F15" s="521" t="s">
        <v>247</v>
      </c>
      <c r="G15" s="524"/>
      <c r="H15" s="522" t="s">
        <v>247</v>
      </c>
      <c r="I15" s="534"/>
      <c r="J15" s="522" t="s">
        <v>247</v>
      </c>
      <c r="K15" s="523"/>
      <c r="L15" s="544"/>
      <c r="M15" s="541"/>
      <c r="N15" s="541"/>
      <c r="O15" s="542"/>
      <c r="P15" s="543"/>
    </row>
    <row r="16" spans="2:19" s="82" customFormat="1" ht="27.75" customHeight="1">
      <c r="B16" s="520" t="s">
        <v>425</v>
      </c>
      <c r="C16" s="825"/>
      <c r="D16" s="826"/>
      <c r="E16" s="524"/>
      <c r="F16" s="521" t="s">
        <v>247</v>
      </c>
      <c r="G16" s="524"/>
      <c r="H16" s="522" t="s">
        <v>247</v>
      </c>
      <c r="I16" s="534"/>
      <c r="J16" s="522" t="s">
        <v>247</v>
      </c>
      <c r="K16" s="523"/>
      <c r="L16" s="544"/>
      <c r="M16" s="541"/>
      <c r="N16" s="541"/>
      <c r="O16" s="542"/>
      <c r="P16" s="543"/>
    </row>
    <row r="17" spans="2:16" s="82" customFormat="1" ht="27.75" customHeight="1">
      <c r="B17" s="520" t="s">
        <v>426</v>
      </c>
      <c r="C17" s="825"/>
      <c r="D17" s="826"/>
      <c r="E17" s="524"/>
      <c r="F17" s="521" t="s">
        <v>247</v>
      </c>
      <c r="G17" s="524"/>
      <c r="H17" s="522" t="s">
        <v>247</v>
      </c>
      <c r="I17" s="534"/>
      <c r="J17" s="522" t="s">
        <v>247</v>
      </c>
      <c r="K17" s="523"/>
      <c r="L17" s="544"/>
      <c r="M17" s="541"/>
      <c r="N17" s="541"/>
      <c r="O17" s="542"/>
      <c r="P17" s="543"/>
    </row>
    <row r="18" spans="2:16" s="82" customFormat="1" ht="27.75" customHeight="1">
      <c r="B18" s="520" t="s">
        <v>427</v>
      </c>
      <c r="C18" s="825"/>
      <c r="D18" s="826"/>
      <c r="E18" s="524"/>
      <c r="F18" s="521" t="s">
        <v>247</v>
      </c>
      <c r="G18" s="524"/>
      <c r="H18" s="522" t="s">
        <v>247</v>
      </c>
      <c r="I18" s="534"/>
      <c r="J18" s="522" t="s">
        <v>247</v>
      </c>
      <c r="K18" s="523"/>
      <c r="L18" s="544"/>
      <c r="M18" s="541"/>
      <c r="N18" s="541"/>
      <c r="O18" s="542"/>
      <c r="P18" s="543"/>
    </row>
    <row r="19" spans="2:16" s="82" customFormat="1" ht="27.75" customHeight="1">
      <c r="B19" s="520" t="s">
        <v>428</v>
      </c>
      <c r="C19" s="825"/>
      <c r="D19" s="826"/>
      <c r="E19" s="524"/>
      <c r="F19" s="521" t="s">
        <v>2</v>
      </c>
      <c r="G19" s="524"/>
      <c r="H19" s="522" t="s">
        <v>2</v>
      </c>
      <c r="I19" s="534"/>
      <c r="J19" s="522" t="s">
        <v>2</v>
      </c>
      <c r="K19" s="523"/>
      <c r="L19" s="544"/>
      <c r="M19" s="541"/>
      <c r="N19" s="541"/>
      <c r="O19" s="542"/>
      <c r="P19" s="543"/>
    </row>
    <row r="20" spans="2:16" s="82" customFormat="1" ht="27.75" customHeight="1">
      <c r="B20" s="520" t="s">
        <v>429</v>
      </c>
      <c r="C20" s="825"/>
      <c r="D20" s="826"/>
      <c r="E20" s="524"/>
      <c r="F20" s="521" t="s">
        <v>2</v>
      </c>
      <c r="G20" s="524"/>
      <c r="H20" s="522" t="s">
        <v>2</v>
      </c>
      <c r="I20" s="534"/>
      <c r="J20" s="522" t="s">
        <v>2</v>
      </c>
      <c r="K20" s="523"/>
      <c r="L20" s="544"/>
      <c r="M20" s="541"/>
      <c r="N20" s="541"/>
      <c r="O20" s="542"/>
      <c r="P20" s="543"/>
    </row>
    <row r="21" spans="2:16" s="82" customFormat="1" ht="27.75" customHeight="1">
      <c r="B21" s="525" t="s">
        <v>84</v>
      </c>
      <c r="C21" s="825"/>
      <c r="D21" s="826"/>
      <c r="E21" s="531"/>
      <c r="F21" s="521" t="s">
        <v>2</v>
      </c>
      <c r="G21" s="531"/>
      <c r="H21" s="522" t="s">
        <v>2</v>
      </c>
      <c r="I21" s="531"/>
      <c r="J21" s="522" t="s">
        <v>2</v>
      </c>
      <c r="K21" s="523"/>
      <c r="L21" s="544"/>
      <c r="M21" s="541"/>
      <c r="N21" s="541"/>
      <c r="O21" s="542"/>
      <c r="P21" s="543"/>
    </row>
    <row r="22" spans="2:16" s="82" customFormat="1" ht="27.75" customHeight="1">
      <c r="B22" s="526" t="s">
        <v>85</v>
      </c>
      <c r="C22" s="825"/>
      <c r="D22" s="826"/>
      <c r="E22" s="524"/>
      <c r="F22" s="521" t="s">
        <v>2</v>
      </c>
      <c r="G22" s="524"/>
      <c r="H22" s="522" t="s">
        <v>2</v>
      </c>
      <c r="I22" s="534"/>
      <c r="J22" s="522" t="s">
        <v>2</v>
      </c>
      <c r="K22" s="523"/>
      <c r="L22" s="544"/>
      <c r="M22" s="541"/>
      <c r="N22" s="541"/>
      <c r="O22" s="542"/>
      <c r="P22" s="543"/>
    </row>
    <row r="23" spans="2:16" s="82" customFormat="1" ht="27.75" customHeight="1">
      <c r="B23" s="526" t="s">
        <v>86</v>
      </c>
      <c r="C23" s="825"/>
      <c r="D23" s="826"/>
      <c r="E23" s="524"/>
      <c r="F23" s="521" t="s">
        <v>2</v>
      </c>
      <c r="G23" s="524"/>
      <c r="H23" s="522" t="s">
        <v>2</v>
      </c>
      <c r="I23" s="534"/>
      <c r="J23" s="522" t="s">
        <v>2</v>
      </c>
      <c r="K23" s="523"/>
      <c r="L23" s="544"/>
      <c r="M23" s="541"/>
      <c r="N23" s="541"/>
      <c r="O23" s="542"/>
      <c r="P23" s="543"/>
    </row>
    <row r="24" spans="2:16" s="82" customFormat="1" ht="27.75" customHeight="1">
      <c r="B24" s="526" t="s">
        <v>87</v>
      </c>
      <c r="C24" s="825"/>
      <c r="D24" s="826"/>
      <c r="E24" s="524"/>
      <c r="F24" s="521" t="s">
        <v>2</v>
      </c>
      <c r="G24" s="524"/>
      <c r="H24" s="522" t="s">
        <v>2</v>
      </c>
      <c r="I24" s="534"/>
      <c r="J24" s="522" t="s">
        <v>2</v>
      </c>
      <c r="K24" s="523"/>
      <c r="L24" s="544"/>
      <c r="M24" s="541"/>
      <c r="N24" s="541"/>
      <c r="O24" s="542"/>
      <c r="P24" s="543"/>
    </row>
    <row r="25" spans="2:16" s="82" customFormat="1" ht="27.75" customHeight="1">
      <c r="B25" s="526" t="s">
        <v>88</v>
      </c>
      <c r="C25" s="825"/>
      <c r="D25" s="826"/>
      <c r="E25" s="524"/>
      <c r="F25" s="521" t="s">
        <v>2</v>
      </c>
      <c r="G25" s="524"/>
      <c r="H25" s="522" t="s">
        <v>2</v>
      </c>
      <c r="I25" s="534"/>
      <c r="J25" s="522" t="s">
        <v>2</v>
      </c>
      <c r="K25" s="523"/>
      <c r="L25" s="544"/>
      <c r="M25" s="541"/>
      <c r="N25" s="541"/>
      <c r="O25" s="542"/>
      <c r="P25" s="543"/>
    </row>
    <row r="26" spans="2:16" s="82" customFormat="1" ht="27.75" customHeight="1">
      <c r="B26" s="526" t="s">
        <v>89</v>
      </c>
      <c r="C26" s="825"/>
      <c r="D26" s="826"/>
      <c r="E26" s="524"/>
      <c r="F26" s="521" t="s">
        <v>2</v>
      </c>
      <c r="G26" s="524"/>
      <c r="H26" s="522" t="s">
        <v>2</v>
      </c>
      <c r="I26" s="534"/>
      <c r="J26" s="522" t="s">
        <v>2</v>
      </c>
      <c r="K26" s="523"/>
      <c r="L26" s="544"/>
      <c r="M26" s="541"/>
      <c r="N26" s="541"/>
      <c r="O26" s="542"/>
      <c r="P26" s="543"/>
    </row>
    <row r="27" spans="2:16" s="82" customFormat="1" ht="27.75" customHeight="1">
      <c r="B27" s="526" t="s">
        <v>90</v>
      </c>
      <c r="C27" s="825"/>
      <c r="D27" s="826"/>
      <c r="E27" s="524"/>
      <c r="F27" s="521" t="s">
        <v>2</v>
      </c>
      <c r="G27" s="524"/>
      <c r="H27" s="522" t="s">
        <v>2</v>
      </c>
      <c r="I27" s="534"/>
      <c r="J27" s="522" t="s">
        <v>2</v>
      </c>
      <c r="K27" s="523"/>
      <c r="L27" s="544"/>
      <c r="M27" s="541"/>
      <c r="N27" s="541"/>
      <c r="O27" s="542"/>
      <c r="P27" s="543"/>
    </row>
    <row r="28" spans="2:16" s="82" customFormat="1" ht="27.75" customHeight="1">
      <c r="B28" s="526" t="s">
        <v>91</v>
      </c>
      <c r="C28" s="825"/>
      <c r="D28" s="826"/>
      <c r="E28" s="524"/>
      <c r="F28" s="521" t="s">
        <v>2</v>
      </c>
      <c r="G28" s="524"/>
      <c r="H28" s="522" t="s">
        <v>2</v>
      </c>
      <c r="I28" s="534"/>
      <c r="J28" s="522" t="s">
        <v>2</v>
      </c>
      <c r="K28" s="523"/>
      <c r="L28" s="544"/>
      <c r="M28" s="541"/>
      <c r="N28" s="541"/>
      <c r="O28" s="542"/>
      <c r="P28" s="543"/>
    </row>
    <row r="29" spans="2:16" s="82" customFormat="1" ht="27.75" customHeight="1">
      <c r="B29" s="526" t="s">
        <v>92</v>
      </c>
      <c r="C29" s="825"/>
      <c r="D29" s="826"/>
      <c r="E29" s="524"/>
      <c r="F29" s="521" t="s">
        <v>2</v>
      </c>
      <c r="G29" s="524"/>
      <c r="H29" s="522" t="s">
        <v>2</v>
      </c>
      <c r="I29" s="534"/>
      <c r="J29" s="522" t="s">
        <v>2</v>
      </c>
      <c r="K29" s="523"/>
      <c r="L29" s="544"/>
      <c r="M29" s="541"/>
      <c r="N29" s="541"/>
      <c r="O29" s="542"/>
      <c r="P29" s="543"/>
    </row>
    <row r="30" spans="2:16" s="82" customFormat="1" ht="27.75" customHeight="1">
      <c r="B30" s="526" t="s">
        <v>93</v>
      </c>
      <c r="C30" s="825"/>
      <c r="D30" s="826"/>
      <c r="E30" s="524"/>
      <c r="F30" s="521" t="s">
        <v>2</v>
      </c>
      <c r="G30" s="524"/>
      <c r="H30" s="522" t="s">
        <v>2</v>
      </c>
      <c r="I30" s="534"/>
      <c r="J30" s="522" t="s">
        <v>2</v>
      </c>
      <c r="K30" s="523"/>
      <c r="L30" s="544"/>
      <c r="M30" s="541"/>
      <c r="N30" s="541"/>
      <c r="O30" s="542"/>
      <c r="P30" s="543"/>
    </row>
    <row r="31" spans="2:16" s="82" customFormat="1" ht="27.75" customHeight="1">
      <c r="B31" s="526" t="s">
        <v>94</v>
      </c>
      <c r="C31" s="825"/>
      <c r="D31" s="826"/>
      <c r="E31" s="524"/>
      <c r="F31" s="521" t="s">
        <v>2</v>
      </c>
      <c r="G31" s="524"/>
      <c r="H31" s="522" t="s">
        <v>2</v>
      </c>
      <c r="I31" s="534"/>
      <c r="J31" s="522" t="s">
        <v>2</v>
      </c>
      <c r="K31" s="523"/>
      <c r="L31" s="544"/>
      <c r="M31" s="541"/>
      <c r="N31" s="541"/>
      <c r="O31" s="542"/>
      <c r="P31" s="543"/>
    </row>
    <row r="32" spans="2:16" s="82" customFormat="1" ht="27.75" customHeight="1">
      <c r="B32" s="526" t="s">
        <v>95</v>
      </c>
      <c r="C32" s="825"/>
      <c r="D32" s="826"/>
      <c r="E32" s="524"/>
      <c r="F32" s="521" t="s">
        <v>2</v>
      </c>
      <c r="G32" s="524"/>
      <c r="H32" s="522" t="s">
        <v>2</v>
      </c>
      <c r="I32" s="534"/>
      <c r="J32" s="522" t="s">
        <v>2</v>
      </c>
      <c r="K32" s="523"/>
      <c r="L32" s="544"/>
      <c r="M32" s="541"/>
      <c r="N32" s="541"/>
      <c r="O32" s="542"/>
      <c r="P32" s="543"/>
    </row>
    <row r="33" spans="2:16" s="82" customFormat="1" ht="27.75" customHeight="1">
      <c r="B33" s="526" t="s">
        <v>96</v>
      </c>
      <c r="C33" s="825"/>
      <c r="D33" s="826"/>
      <c r="E33" s="524"/>
      <c r="F33" s="521" t="s">
        <v>2</v>
      </c>
      <c r="G33" s="524"/>
      <c r="H33" s="522" t="s">
        <v>2</v>
      </c>
      <c r="I33" s="534"/>
      <c r="J33" s="522" t="s">
        <v>2</v>
      </c>
      <c r="K33" s="523"/>
      <c r="L33" s="544"/>
      <c r="M33" s="541"/>
      <c r="N33" s="541"/>
      <c r="O33" s="542"/>
      <c r="P33" s="543"/>
    </row>
    <row r="34" spans="2:16" s="82" customFormat="1" ht="27.75" customHeight="1">
      <c r="B34" s="526" t="s">
        <v>97</v>
      </c>
      <c r="C34" s="825"/>
      <c r="D34" s="826"/>
      <c r="E34" s="524"/>
      <c r="F34" s="521" t="s">
        <v>2</v>
      </c>
      <c r="G34" s="524"/>
      <c r="H34" s="522" t="s">
        <v>2</v>
      </c>
      <c r="I34" s="534"/>
      <c r="J34" s="522" t="s">
        <v>2</v>
      </c>
      <c r="K34" s="523"/>
      <c r="L34" s="544"/>
      <c r="M34" s="541"/>
      <c r="N34" s="541"/>
      <c r="O34" s="542"/>
      <c r="P34" s="543"/>
    </row>
    <row r="35" spans="2:16" s="82" customFormat="1" ht="27.75" customHeight="1">
      <c r="B35" s="526" t="s">
        <v>98</v>
      </c>
      <c r="C35" s="825"/>
      <c r="D35" s="826"/>
      <c r="E35" s="524"/>
      <c r="F35" s="521" t="s">
        <v>2</v>
      </c>
      <c r="G35" s="524"/>
      <c r="H35" s="522" t="s">
        <v>2</v>
      </c>
      <c r="I35" s="534"/>
      <c r="J35" s="522" t="s">
        <v>2</v>
      </c>
      <c r="K35" s="523"/>
      <c r="L35" s="544"/>
      <c r="M35" s="541"/>
      <c r="N35" s="541"/>
      <c r="O35" s="542"/>
      <c r="P35" s="543"/>
    </row>
    <row r="36" spans="2:16" s="82" customFormat="1" ht="27.75" customHeight="1">
      <c r="B36" s="526" t="s">
        <v>99</v>
      </c>
      <c r="C36" s="825"/>
      <c r="D36" s="826"/>
      <c r="E36" s="524"/>
      <c r="F36" s="521" t="s">
        <v>2</v>
      </c>
      <c r="G36" s="524"/>
      <c r="H36" s="522" t="s">
        <v>2</v>
      </c>
      <c r="I36" s="534"/>
      <c r="J36" s="522" t="s">
        <v>2</v>
      </c>
      <c r="K36" s="523"/>
      <c r="L36" s="544"/>
      <c r="M36" s="541"/>
      <c r="N36" s="541"/>
      <c r="O36" s="542"/>
      <c r="P36" s="543"/>
    </row>
    <row r="37" spans="2:16" s="82" customFormat="1" ht="27.75" customHeight="1">
      <c r="B37" s="526" t="s">
        <v>100</v>
      </c>
      <c r="C37" s="825"/>
      <c r="D37" s="826"/>
      <c r="E37" s="531"/>
      <c r="F37" s="521" t="s">
        <v>2</v>
      </c>
      <c r="G37" s="531"/>
      <c r="H37" s="522" t="s">
        <v>2</v>
      </c>
      <c r="I37" s="531"/>
      <c r="J37" s="522" t="s">
        <v>2</v>
      </c>
      <c r="K37" s="523"/>
      <c r="L37" s="544"/>
      <c r="M37" s="541"/>
      <c r="N37" s="541"/>
      <c r="O37" s="542"/>
      <c r="P37" s="543"/>
    </row>
    <row r="38" spans="2:16" s="82" customFormat="1" ht="27.75" customHeight="1">
      <c r="B38" s="526" t="s">
        <v>101</v>
      </c>
      <c r="C38" s="825"/>
      <c r="D38" s="826"/>
      <c r="E38" s="524"/>
      <c r="F38" s="521" t="s">
        <v>2</v>
      </c>
      <c r="G38" s="524"/>
      <c r="H38" s="522" t="s">
        <v>2</v>
      </c>
      <c r="I38" s="534"/>
      <c r="J38" s="522" t="s">
        <v>2</v>
      </c>
      <c r="K38" s="523"/>
      <c r="L38" s="544"/>
      <c r="M38" s="541"/>
      <c r="N38" s="541"/>
      <c r="O38" s="542"/>
      <c r="P38" s="543"/>
    </row>
    <row r="39" spans="2:16" s="82" customFormat="1" ht="27.75" customHeight="1">
      <c r="B39" s="526" t="s">
        <v>102</v>
      </c>
      <c r="C39" s="825"/>
      <c r="D39" s="826"/>
      <c r="E39" s="524"/>
      <c r="F39" s="521" t="s">
        <v>2</v>
      </c>
      <c r="G39" s="524"/>
      <c r="H39" s="522" t="s">
        <v>2</v>
      </c>
      <c r="I39" s="534"/>
      <c r="J39" s="522" t="s">
        <v>2</v>
      </c>
      <c r="K39" s="523"/>
      <c r="L39" s="544"/>
      <c r="M39" s="541"/>
      <c r="N39" s="541"/>
      <c r="O39" s="542"/>
      <c r="P39" s="543"/>
    </row>
    <row r="40" spans="2:16" s="82" customFormat="1" ht="27.75" customHeight="1">
      <c r="B40" s="526" t="s">
        <v>103</v>
      </c>
      <c r="C40" s="825"/>
      <c r="D40" s="826"/>
      <c r="E40" s="524"/>
      <c r="F40" s="521" t="s">
        <v>2</v>
      </c>
      <c r="G40" s="524"/>
      <c r="H40" s="522" t="s">
        <v>2</v>
      </c>
      <c r="I40" s="534"/>
      <c r="J40" s="522" t="s">
        <v>2</v>
      </c>
      <c r="K40" s="523"/>
      <c r="L40" s="544"/>
      <c r="M40" s="541"/>
      <c r="N40" s="541"/>
      <c r="O40" s="542"/>
      <c r="P40" s="543"/>
    </row>
    <row r="41" spans="2:16" s="82" customFormat="1" ht="27.75" customHeight="1">
      <c r="B41" s="526" t="s">
        <v>104</v>
      </c>
      <c r="C41" s="825"/>
      <c r="D41" s="826"/>
      <c r="E41" s="524"/>
      <c r="F41" s="521" t="s">
        <v>2</v>
      </c>
      <c r="G41" s="524"/>
      <c r="H41" s="522" t="s">
        <v>2</v>
      </c>
      <c r="I41" s="534"/>
      <c r="J41" s="522" t="s">
        <v>2</v>
      </c>
      <c r="K41" s="523"/>
      <c r="L41" s="544"/>
      <c r="M41" s="541"/>
      <c r="N41" s="541"/>
      <c r="O41" s="542"/>
      <c r="P41" s="543"/>
    </row>
    <row r="42" spans="2:16" s="82" customFormat="1" ht="27.75" customHeight="1">
      <c r="B42" s="526" t="s">
        <v>231</v>
      </c>
      <c r="C42" s="825"/>
      <c r="D42" s="826"/>
      <c r="E42" s="524"/>
      <c r="F42" s="521" t="s">
        <v>2</v>
      </c>
      <c r="G42" s="524"/>
      <c r="H42" s="522" t="s">
        <v>2</v>
      </c>
      <c r="I42" s="534"/>
      <c r="J42" s="522" t="s">
        <v>2</v>
      </c>
      <c r="K42" s="523"/>
      <c r="L42" s="544"/>
      <c r="M42" s="541"/>
      <c r="N42" s="541"/>
      <c r="O42" s="542"/>
      <c r="P42" s="543"/>
    </row>
    <row r="43" spans="2:16" s="82" customFormat="1" ht="27.75" customHeight="1">
      <c r="B43" s="526" t="s">
        <v>232</v>
      </c>
      <c r="C43" s="825"/>
      <c r="D43" s="826"/>
      <c r="E43" s="531"/>
      <c r="F43" s="527" t="s">
        <v>2</v>
      </c>
      <c r="G43" s="531"/>
      <c r="H43" s="527" t="s">
        <v>2</v>
      </c>
      <c r="I43" s="531"/>
      <c r="J43" s="527" t="s">
        <v>2</v>
      </c>
      <c r="K43" s="523"/>
      <c r="L43" s="544"/>
      <c r="M43" s="544"/>
      <c r="N43" s="544"/>
      <c r="O43" s="542"/>
      <c r="P43" s="543"/>
    </row>
    <row r="44" spans="2:16" s="82" customFormat="1" ht="27.75" customHeight="1">
      <c r="B44" s="526" t="s">
        <v>244</v>
      </c>
      <c r="C44" s="838"/>
      <c r="D44" s="839"/>
      <c r="E44" s="532"/>
      <c r="F44" s="528" t="s">
        <v>2</v>
      </c>
      <c r="G44" s="532"/>
      <c r="H44" s="529" t="s">
        <v>2</v>
      </c>
      <c r="I44" s="535"/>
      <c r="J44" s="529" t="s">
        <v>2</v>
      </c>
      <c r="K44" s="523"/>
      <c r="L44" s="540"/>
      <c r="M44" s="545"/>
      <c r="N44" s="545"/>
      <c r="O44" s="542"/>
      <c r="P44" s="543"/>
    </row>
    <row r="45" spans="2:16" s="82" customFormat="1" ht="27.75" customHeight="1">
      <c r="B45" s="526" t="s">
        <v>245</v>
      </c>
      <c r="C45" s="825"/>
      <c r="D45" s="826"/>
      <c r="E45" s="531"/>
      <c r="F45" s="527" t="s">
        <v>2</v>
      </c>
      <c r="G45" s="531"/>
      <c r="H45" s="527" t="s">
        <v>2</v>
      </c>
      <c r="I45" s="531"/>
      <c r="J45" s="527" t="s">
        <v>2</v>
      </c>
      <c r="K45" s="523"/>
      <c r="L45" s="544"/>
      <c r="M45" s="544"/>
      <c r="N45" s="544"/>
      <c r="O45" s="542"/>
      <c r="P45" s="543"/>
    </row>
    <row r="46" spans="2:16" s="82" customFormat="1" ht="27.75" customHeight="1" thickBot="1">
      <c r="B46" s="526" t="s">
        <v>246</v>
      </c>
      <c r="C46" s="838"/>
      <c r="D46" s="839"/>
      <c r="E46" s="532"/>
      <c r="F46" s="528" t="s">
        <v>2</v>
      </c>
      <c r="G46" s="532"/>
      <c r="H46" s="529" t="s">
        <v>2</v>
      </c>
      <c r="I46" s="535"/>
      <c r="J46" s="529" t="s">
        <v>2</v>
      </c>
      <c r="K46" s="530"/>
      <c r="L46" s="540"/>
      <c r="M46" s="545"/>
      <c r="N46" s="545"/>
      <c r="O46" s="542"/>
      <c r="P46" s="543"/>
    </row>
    <row r="47" spans="2:16" s="83" customFormat="1" ht="35.25" customHeight="1">
      <c r="B47" s="306" t="s">
        <v>52</v>
      </c>
      <c r="C47" s="310">
        <f>E4</f>
        <v>0</v>
      </c>
      <c r="D47" s="311" t="s">
        <v>48</v>
      </c>
      <c r="E47" s="312">
        <f>SUM(E9:E46)</f>
        <v>0</v>
      </c>
      <c r="F47" s="311" t="s">
        <v>2</v>
      </c>
      <c r="G47" s="312">
        <f>SUM(G9:G46)</f>
        <v>0</v>
      </c>
      <c r="H47" s="311" t="s">
        <v>2</v>
      </c>
      <c r="I47" s="312">
        <f>SUM(I9:I46)</f>
        <v>0</v>
      </c>
      <c r="J47" s="311" t="s">
        <v>2</v>
      </c>
      <c r="K47" s="301" t="s">
        <v>279</v>
      </c>
      <c r="L47" s="315"/>
      <c r="M47" s="316"/>
      <c r="N47" s="316"/>
      <c r="O47" s="317"/>
      <c r="P47" s="318"/>
    </row>
    <row r="48" spans="2:16" ht="38.25" customHeight="1">
      <c r="B48" s="307" t="s">
        <v>138</v>
      </c>
      <c r="C48" s="846" t="str">
        <f>IFERROR($C$47/$O$4*10,"-")</f>
        <v>-</v>
      </c>
      <c r="D48" s="847"/>
      <c r="E48" s="847" t="str">
        <f>IFERROR(E47/$O$4*10,"-")</f>
        <v>-</v>
      </c>
      <c r="F48" s="847"/>
      <c r="G48" s="847" t="str">
        <f>IFERROR(G47/$O$4*10,"-")</f>
        <v>-</v>
      </c>
      <c r="H48" s="847"/>
      <c r="I48" s="847" t="str">
        <f>IFERROR(I47/$O$4*10,"-")</f>
        <v>-</v>
      </c>
      <c r="J48" s="847"/>
      <c r="K48" s="302" t="s">
        <v>228</v>
      </c>
      <c r="L48" s="319" t="s">
        <v>225</v>
      </c>
      <c r="M48" s="320" t="s">
        <v>139</v>
      </c>
      <c r="N48" s="320" t="s">
        <v>139</v>
      </c>
      <c r="O48" s="321" t="s">
        <v>223</v>
      </c>
      <c r="P48" s="322" t="s">
        <v>223</v>
      </c>
    </row>
    <row r="49" spans="2:20" ht="38.25" customHeight="1">
      <c r="B49" s="308" t="s">
        <v>105</v>
      </c>
      <c r="C49" s="842" t="s">
        <v>284</v>
      </c>
      <c r="D49" s="843"/>
      <c r="E49" s="313"/>
      <c r="F49" s="433" t="s">
        <v>285</v>
      </c>
      <c r="G49" s="848" t="s">
        <v>285</v>
      </c>
      <c r="H49" s="848"/>
      <c r="I49" s="848" t="s">
        <v>285</v>
      </c>
      <c r="J49" s="848"/>
      <c r="K49" s="303">
        <f>COUNTIF(K9:K46,1)</f>
        <v>0</v>
      </c>
      <c r="L49" s="323">
        <f>COUNTIF($L$9:$L$46,1)</f>
        <v>0</v>
      </c>
      <c r="M49" s="431">
        <f>SUM(M9:M46)</f>
        <v>0</v>
      </c>
      <c r="N49" s="431">
        <f>SUM(N9:N46)</f>
        <v>0</v>
      </c>
      <c r="O49" s="324">
        <f>COUNTIF($O$9:$O$46,2)</f>
        <v>0</v>
      </c>
      <c r="P49" s="325">
        <f>COUNTIF($P$9:$P$46,2)</f>
        <v>0</v>
      </c>
    </row>
    <row r="50" spans="2:20" ht="38.25" customHeight="1">
      <c r="B50" s="307" t="s">
        <v>53</v>
      </c>
      <c r="C50" s="844" t="str">
        <f>IFERROR(C47/$O$5*100000,"-")</f>
        <v>-</v>
      </c>
      <c r="D50" s="845"/>
      <c r="E50" s="845" t="str">
        <f>IFERROR(E47/$O$5*100000,"-")</f>
        <v>-</v>
      </c>
      <c r="F50" s="845"/>
      <c r="G50" s="845" t="str">
        <f>IFERROR(G47/$O$5*100000,"-")</f>
        <v>-</v>
      </c>
      <c r="H50" s="845"/>
      <c r="I50" s="845" t="str">
        <f>IFERROR(I47/$O$5*100000,"-")</f>
        <v>-</v>
      </c>
      <c r="J50" s="845"/>
      <c r="K50" s="304" t="s">
        <v>187</v>
      </c>
      <c r="L50" s="320" t="s">
        <v>280</v>
      </c>
      <c r="M50" s="320" t="s">
        <v>277</v>
      </c>
      <c r="N50" s="320" t="s">
        <v>278</v>
      </c>
      <c r="O50" s="326" t="s">
        <v>276</v>
      </c>
      <c r="P50" s="327" t="s">
        <v>276</v>
      </c>
    </row>
    <row r="51" spans="2:20" ht="38.25" customHeight="1" thickBot="1">
      <c r="B51" s="309" t="s">
        <v>106</v>
      </c>
      <c r="C51" s="840" t="s">
        <v>140</v>
      </c>
      <c r="D51" s="841"/>
      <c r="E51" s="314"/>
      <c r="F51" s="432" t="s">
        <v>107</v>
      </c>
      <c r="G51" s="314"/>
      <c r="H51" s="432" t="s">
        <v>107</v>
      </c>
      <c r="I51" s="314"/>
      <c r="J51" s="432" t="s">
        <v>107</v>
      </c>
      <c r="K51" s="305" t="str">
        <f>IFERROR(K49/E4,"-")</f>
        <v>-</v>
      </c>
      <c r="L51" s="328" t="str">
        <f>IFERROR(L49/E4,"-")</f>
        <v>-</v>
      </c>
      <c r="M51" s="328" t="str">
        <f>IFERROR(M49/E4,"-")</f>
        <v>-</v>
      </c>
      <c r="N51" s="328" t="str">
        <f>IFERROR(N49/E4,"-")</f>
        <v>-</v>
      </c>
      <c r="O51" s="329">
        <f>COUNTIF($O$9:$O$46,1)</f>
        <v>0</v>
      </c>
      <c r="P51" s="330">
        <f>COUNTIF($P$9:$P$46,1)</f>
        <v>0</v>
      </c>
    </row>
    <row r="52" spans="2:20">
      <c r="P52" s="84"/>
      <c r="Q52" s="84"/>
      <c r="R52" s="84"/>
      <c r="S52" s="84"/>
      <c r="T52" s="84"/>
    </row>
    <row r="53" spans="2:20" hidden="1">
      <c r="B53" s="79">
        <v>2</v>
      </c>
      <c r="P53" s="85"/>
      <c r="Q53" s="85"/>
      <c r="R53" s="85"/>
      <c r="S53" s="85"/>
    </row>
    <row r="54" spans="2:20" hidden="1">
      <c r="B54" s="86">
        <v>1</v>
      </c>
    </row>
    <row r="55" spans="2:20" hidden="1">
      <c r="B55" s="86">
        <v>0</v>
      </c>
    </row>
    <row r="56" spans="2:20" hidden="1"/>
  </sheetData>
  <sheetProtection algorithmName="SHA-512" hashValue="RTM6zNTk4YvhqOnalIMseJsvYvKxqmll6LK8weWKL3M8xNYrgd/Dy1/nHj198ra2DMqPI6UaP3Ymca3FQwcRwQ==" saltValue="z39TwWRW5iphZXLiYoqg9A==" spinCount="100000" sheet="1" formatCells="0" formatRows="0" insertRows="0" deleteRows="0"/>
  <mergeCells count="57">
    <mergeCell ref="I50:J50"/>
    <mergeCell ref="G50:H50"/>
    <mergeCell ref="I48:J48"/>
    <mergeCell ref="E50:F50"/>
    <mergeCell ref="I49:J49"/>
    <mergeCell ref="G48:H48"/>
    <mergeCell ref="G49:H49"/>
    <mergeCell ref="E48:F48"/>
    <mergeCell ref="C19:D19"/>
    <mergeCell ref="C20:D20"/>
    <mergeCell ref="C11:D11"/>
    <mergeCell ref="C10:D10"/>
    <mergeCell ref="C17:D17"/>
    <mergeCell ref="C16:D16"/>
    <mergeCell ref="C15:D15"/>
    <mergeCell ref="C18:D18"/>
    <mergeCell ref="C12:D12"/>
    <mergeCell ref="C45:D45"/>
    <mergeCell ref="C46:D46"/>
    <mergeCell ref="C51:D51"/>
    <mergeCell ref="C27:D27"/>
    <mergeCell ref="C28:D28"/>
    <mergeCell ref="C30:D30"/>
    <mergeCell ref="C32:D32"/>
    <mergeCell ref="C37:D37"/>
    <mergeCell ref="C49:D49"/>
    <mergeCell ref="C50:D50"/>
    <mergeCell ref="C48:D48"/>
    <mergeCell ref="C39:D39"/>
    <mergeCell ref="C36:D36"/>
    <mergeCell ref="C38:D38"/>
    <mergeCell ref="C44:D44"/>
    <mergeCell ref="C43:D43"/>
    <mergeCell ref="C42:D42"/>
    <mergeCell ref="C40:D40"/>
    <mergeCell ref="C29:D29"/>
    <mergeCell ref="C21:D21"/>
    <mergeCell ref="C35:D35"/>
    <mergeCell ref="C23:D23"/>
    <mergeCell ref="C24:D24"/>
    <mergeCell ref="C41:D41"/>
    <mergeCell ref="C34:D34"/>
    <mergeCell ref="C31:D31"/>
    <mergeCell ref="C22:D22"/>
    <mergeCell ref="C33:D33"/>
    <mergeCell ref="C25:D25"/>
    <mergeCell ref="C26:D26"/>
    <mergeCell ref="C9:D9"/>
    <mergeCell ref="C14:D14"/>
    <mergeCell ref="C13:D13"/>
    <mergeCell ref="O2:P2"/>
    <mergeCell ref="I7:J8"/>
    <mergeCell ref="G7:H8"/>
    <mergeCell ref="E7:F8"/>
    <mergeCell ref="C7:D8"/>
    <mergeCell ref="B4:D4"/>
    <mergeCell ref="B7:B8"/>
  </mergeCells>
  <phoneticPr fontId="2"/>
  <dataValidations xWindow="842" yWindow="436" count="3">
    <dataValidation type="list" allowBlank="1" showInputMessage="1" showErrorMessage="1" error="１か０を入力" prompt="あり=１_x000a_なし=０" sqref="M9:N46" xr:uid="{00000000-0002-0000-0200-000000000000}">
      <formula1>$B$54:$B$55</formula1>
    </dataValidation>
    <dataValidation type="list" allowBlank="1" showInputMessage="1" showErrorMessage="1" error="2、１、０を入力" sqref="O9:P46 L9:L46" xr:uid="{00000000-0002-0000-0200-000001000000}">
      <formula1>$B$53:$B$55</formula1>
    </dataValidation>
    <dataValidation type="list" allowBlank="1" showInputMessage="1" showErrorMessage="1" error="1か0を入力" sqref="K9:K46" xr:uid="{00000000-0002-0000-0200-000002000000}">
      <formula1>$B$54:$B$55</formula1>
    </dataValidation>
  </dataValidations>
  <pageMargins left="0.55118110236220474" right="0.23622047244094491" top="0.59055118110236227" bottom="0.39370078740157483" header="0.31496062992125984" footer="0.31496062992125984"/>
  <pageSetup paperSize="9" scale="53" orientation="portrait" r:id="rId1"/>
  <headerFooter alignWithMargins="0">
    <oddHeader>&amp;L難病の地域診断ツール&amp;R2022年度　都医学研　夏のセミナー版</oddHeader>
  </headerFooter>
  <ignoredErrors>
    <ignoredError sqref="M2:P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Y56"/>
  <sheetViews>
    <sheetView showGridLines="0" view="pageLayout" zoomScaleNormal="100" workbookViewId="0">
      <selection activeCell="C43" sqref="C43"/>
    </sheetView>
  </sheetViews>
  <sheetFormatPr defaultColWidth="9" defaultRowHeight="18.600000000000001"/>
  <cols>
    <col min="1" max="1" width="1.6640625" style="39" customWidth="1"/>
    <col min="2" max="2" width="13.44140625" style="2" customWidth="1"/>
    <col min="3" max="12" width="13.44140625" style="1" customWidth="1"/>
    <col min="13" max="13" width="11.109375" style="1" customWidth="1"/>
    <col min="14" max="14" width="14.109375" style="1" customWidth="1"/>
    <col min="15" max="50" width="10.77734375" style="1" customWidth="1"/>
    <col min="51" max="16384" width="9" style="1"/>
  </cols>
  <sheetData>
    <row r="1" spans="1:25" ht="33" customHeight="1" thickBot="1">
      <c r="A1" s="37" t="s">
        <v>306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8.75" customHeight="1" thickBot="1">
      <c r="A2" s="38" t="s">
        <v>236</v>
      </c>
      <c r="C2" s="3"/>
      <c r="D2" s="3"/>
      <c r="E2" s="4"/>
      <c r="F2" s="4"/>
      <c r="G2" s="443" t="s">
        <v>413</v>
      </c>
      <c r="H2" s="439" t="str">
        <f>'各在宅ALS療養者の状況（様式１）'!AI1</f>
        <v>-</v>
      </c>
      <c r="I2" s="443" t="s">
        <v>414</v>
      </c>
      <c r="J2" s="437" t="str">
        <f>'各在宅ALS療養者の状況（様式１）'!AK1</f>
        <v>-</v>
      </c>
      <c r="K2" s="444" t="s">
        <v>417</v>
      </c>
      <c r="L2" s="438">
        <f>'各在宅ALS療養者の状況（様式１）'!AM1</f>
        <v>0</v>
      </c>
      <c r="P2" s="5"/>
      <c r="Q2" s="5"/>
      <c r="R2" s="5"/>
      <c r="S2" s="6"/>
      <c r="T2" s="7"/>
      <c r="V2" s="7"/>
      <c r="W2" s="7"/>
      <c r="Y2" s="5"/>
    </row>
    <row r="3" spans="1:25" ht="19.95" customHeight="1">
      <c r="B3" s="851" t="s">
        <v>163</v>
      </c>
      <c r="C3" s="287" t="s">
        <v>162</v>
      </c>
      <c r="D3" s="287" t="s">
        <v>164</v>
      </c>
      <c r="E3" s="288" t="s">
        <v>165</v>
      </c>
    </row>
    <row r="4" spans="1:25" ht="16.2" customHeight="1">
      <c r="B4" s="852"/>
      <c r="C4" s="285" t="s">
        <v>166</v>
      </c>
      <c r="D4" s="285" t="s">
        <v>235</v>
      </c>
      <c r="E4" s="286" t="s">
        <v>212</v>
      </c>
    </row>
    <row r="5" spans="1:25" ht="18.600000000000001" customHeight="1" thickBot="1">
      <c r="B5" s="514">
        <f>'各在宅ALS療養者の状況（様式１）'!D7</f>
        <v>0</v>
      </c>
      <c r="C5" s="66">
        <f>'各在宅ALS療養者の状況（様式１）'!D8</f>
        <v>0</v>
      </c>
      <c r="D5" s="44">
        <f>'各在宅ALS療養者の状況（様式１）'!D9</f>
        <v>0</v>
      </c>
      <c r="E5" s="55" t="str">
        <f>IFERROR('集計シート(入力不要) '!C5/'集計シート(入力不要) '!D5,"-")</f>
        <v>-</v>
      </c>
    </row>
    <row r="6" spans="1:25" ht="13.2" customHeight="1"/>
    <row r="7" spans="1:25" ht="18.75" customHeight="1" thickBot="1">
      <c r="A7" s="39" t="s">
        <v>322</v>
      </c>
      <c r="B7" s="4"/>
      <c r="C7" s="4"/>
      <c r="D7" s="4"/>
      <c r="E7" s="4"/>
      <c r="F7" s="4"/>
      <c r="G7" s="4"/>
      <c r="H7" s="4"/>
      <c r="I7" s="4"/>
      <c r="L7" s="4"/>
    </row>
    <row r="8" spans="1:25" ht="18.75" customHeight="1">
      <c r="B8" s="858" t="s">
        <v>5</v>
      </c>
      <c r="C8" s="859"/>
      <c r="D8" s="860"/>
      <c r="E8" s="861" t="s">
        <v>266</v>
      </c>
      <c r="F8" s="859"/>
      <c r="G8" s="862"/>
      <c r="H8" s="4"/>
      <c r="I8" s="4"/>
      <c r="L8" s="4"/>
    </row>
    <row r="9" spans="1:25" ht="18.600000000000001" customHeight="1">
      <c r="B9" s="281" t="s">
        <v>257</v>
      </c>
      <c r="C9" s="282" t="s">
        <v>169</v>
      </c>
      <c r="D9" s="282" t="s">
        <v>174</v>
      </c>
      <c r="E9" s="283" t="s">
        <v>257</v>
      </c>
      <c r="F9" s="282" t="s">
        <v>169</v>
      </c>
      <c r="G9" s="284" t="s">
        <v>174</v>
      </c>
      <c r="H9" s="4"/>
      <c r="I9" s="4"/>
      <c r="L9" s="4"/>
    </row>
    <row r="10" spans="1:25" ht="18.600000000000001" customHeight="1" thickBot="1">
      <c r="B10" s="267">
        <f>'各在宅ALS療養者の状況（様式１）'!N9</f>
        <v>0</v>
      </c>
      <c r="C10" s="56" t="str">
        <f>IFERROR(B10/C5*100000,"-")</f>
        <v>-</v>
      </c>
      <c r="D10" s="56" t="str">
        <f>IFERROR(B10/'集計シート(入力不要) '!D5*100,"-")</f>
        <v>-</v>
      </c>
      <c r="E10" s="65">
        <f>'各在宅ALS療養者の状況（様式１）'!N10</f>
        <v>0</v>
      </c>
      <c r="F10" s="56" t="str">
        <f>IFERROR(E10/C5*100000,"-")</f>
        <v>-</v>
      </c>
      <c r="G10" s="57" t="str">
        <f>IFERROR(E10/D5*100,"-")</f>
        <v>-</v>
      </c>
      <c r="H10" s="4"/>
      <c r="I10" s="4"/>
      <c r="L10" s="4"/>
    </row>
    <row r="11" spans="1:25" ht="13.2" customHeight="1">
      <c r="B11" s="4"/>
      <c r="C11" s="268"/>
      <c r="D11" s="268"/>
      <c r="E11" s="269"/>
      <c r="F11" s="268"/>
      <c r="G11" s="268"/>
      <c r="H11" s="4"/>
      <c r="I11" s="4"/>
      <c r="L11" s="4"/>
    </row>
    <row r="12" spans="1:25" ht="18.75" customHeight="1" thickBot="1">
      <c r="A12" s="39" t="s">
        <v>323</v>
      </c>
      <c r="B12" s="4"/>
      <c r="C12" s="4"/>
      <c r="D12" s="4"/>
      <c r="E12" s="4"/>
      <c r="F12" s="4"/>
      <c r="G12" s="4"/>
      <c r="H12" s="4"/>
      <c r="I12" s="4"/>
      <c r="J12" s="370" t="s">
        <v>341</v>
      </c>
      <c r="L12" s="4"/>
    </row>
    <row r="13" spans="1:25" ht="57" customHeight="1">
      <c r="B13" s="867" t="s">
        <v>161</v>
      </c>
      <c r="C13" s="868"/>
      <c r="D13" s="331" t="s">
        <v>216</v>
      </c>
      <c r="E13" s="331" t="s">
        <v>214</v>
      </c>
      <c r="F13" s="332" t="s">
        <v>175</v>
      </c>
      <c r="J13" s="849" t="s">
        <v>339</v>
      </c>
      <c r="K13" s="850"/>
    </row>
    <row r="14" spans="1:25" ht="19.5" customHeight="1">
      <c r="B14" s="51" t="s">
        <v>168</v>
      </c>
      <c r="C14" s="45" t="s">
        <v>174</v>
      </c>
      <c r="D14" s="52" t="s">
        <v>166</v>
      </c>
      <c r="E14" s="369" t="s">
        <v>213</v>
      </c>
      <c r="F14" s="59" t="s">
        <v>166</v>
      </c>
      <c r="J14" s="51" t="s">
        <v>168</v>
      </c>
      <c r="K14" s="371" t="s">
        <v>174</v>
      </c>
    </row>
    <row r="15" spans="1:25" ht="18.600000000000001" customHeight="1" thickBot="1">
      <c r="B15" s="46">
        <f>'各在宅ALS療養者の状況（様式１）'!N11</f>
        <v>0</v>
      </c>
      <c r="C15" s="47" t="str">
        <f>IFERROR(B15/D5*100,"-")</f>
        <v>-</v>
      </c>
      <c r="D15" s="48">
        <f>'訪問看護ステーションの概況（様式３）'!E47</f>
        <v>0</v>
      </c>
      <c r="E15" s="47" t="str">
        <f>IFERROR(D15/C5*100000,"-")</f>
        <v>-</v>
      </c>
      <c r="F15" s="272">
        <f>'訪問看護ステーションの概況（様式３）'!G47</f>
        <v>0</v>
      </c>
      <c r="J15" s="46">
        <f>'各在宅ALS療養者の状況（様式１）'!N12</f>
        <v>0</v>
      </c>
      <c r="K15" s="372" t="str">
        <f>IFERROR(J15/D5*100,"-")</f>
        <v>-</v>
      </c>
    </row>
    <row r="16" spans="1:25" ht="46.2" customHeight="1">
      <c r="B16" s="338"/>
      <c r="C16" s="333" t="s">
        <v>303</v>
      </c>
      <c r="D16" s="334" t="s">
        <v>304</v>
      </c>
      <c r="E16" s="335" t="s">
        <v>305</v>
      </c>
      <c r="F16" s="336" t="s">
        <v>307</v>
      </c>
      <c r="G16" s="337" t="s">
        <v>318</v>
      </c>
      <c r="H16" s="334" t="s">
        <v>226</v>
      </c>
      <c r="I16" s="332" t="s">
        <v>355</v>
      </c>
    </row>
    <row r="17" spans="1:15" ht="18.600000000000001" customHeight="1">
      <c r="B17" s="9" t="s">
        <v>227</v>
      </c>
      <c r="C17" s="275">
        <f>'訪問看護ステーションの概況（様式３）'!L49</f>
        <v>0</v>
      </c>
      <c r="D17" s="273">
        <f>'訪問看護ステーションの概況（様式３）'!M49</f>
        <v>0</v>
      </c>
      <c r="E17" s="273">
        <f>'訪問看護ステーションの概況（様式３）'!N49</f>
        <v>0</v>
      </c>
      <c r="F17" s="274">
        <f>'訪問看護ステーションの概況（様式３）'!K49</f>
        <v>0</v>
      </c>
      <c r="G17" s="351" t="s">
        <v>229</v>
      </c>
      <c r="H17" s="53">
        <f>'訪問看護ステーションの概況（様式３）'!O49</f>
        <v>0</v>
      </c>
      <c r="I17" s="54">
        <f>'訪問看護ステーションの概況（様式３）'!P49</f>
        <v>0</v>
      </c>
    </row>
    <row r="18" spans="1:15" ht="18.600000000000001" customHeight="1" thickBot="1">
      <c r="B18" s="14" t="s">
        <v>77</v>
      </c>
      <c r="C18" s="276" t="str">
        <f>IFERROR('訪問看護ステーションの概況（様式３）'!L49/$B$15,"-")</f>
        <v>-</v>
      </c>
      <c r="D18" s="17" t="str">
        <f>IFERROR(D17/$B$15,"-")</f>
        <v>-</v>
      </c>
      <c r="E18" s="17" t="str">
        <f>IFERROR(E17/$B$15,"-")</f>
        <v>-</v>
      </c>
      <c r="F18" s="25" t="str">
        <f>IFERROR(F17/$B$15,"-")</f>
        <v>-</v>
      </c>
      <c r="G18" s="352" t="s">
        <v>230</v>
      </c>
      <c r="H18" s="49">
        <f>'訪問看護ステーションの概況（様式３）'!O51</f>
        <v>0</v>
      </c>
      <c r="I18" s="50">
        <f>'訪問看護ステーションの概況（様式３）'!P51</f>
        <v>0</v>
      </c>
    </row>
    <row r="19" spans="1:15" ht="13.2" customHeight="1">
      <c r="B19" s="1"/>
    </row>
    <row r="20" spans="1:15" ht="22.5" customHeight="1" thickBot="1">
      <c r="A20" s="40" t="s">
        <v>308</v>
      </c>
      <c r="B20" s="1"/>
    </row>
    <row r="21" spans="1:15" ht="33.75" customHeight="1">
      <c r="B21" s="849" t="s">
        <v>313</v>
      </c>
      <c r="C21" s="869"/>
      <c r="D21" s="869"/>
      <c r="E21" s="339" t="s">
        <v>171</v>
      </c>
      <c r="F21" s="340" t="s">
        <v>172</v>
      </c>
      <c r="G21" s="865" t="s">
        <v>320</v>
      </c>
      <c r="H21" s="866"/>
    </row>
    <row r="22" spans="1:15" ht="19.2" customHeight="1">
      <c r="B22" s="51" t="s">
        <v>314</v>
      </c>
      <c r="C22" s="289" t="s">
        <v>167</v>
      </c>
      <c r="D22" s="290" t="s">
        <v>173</v>
      </c>
      <c r="E22" s="291" t="s">
        <v>166</v>
      </c>
      <c r="F22" s="292" t="s">
        <v>166</v>
      </c>
      <c r="G22" s="293" t="s">
        <v>166</v>
      </c>
      <c r="H22" s="294" t="s">
        <v>321</v>
      </c>
    </row>
    <row r="23" spans="1:15" ht="18.600000000000001" customHeight="1" thickBot="1">
      <c r="B23" s="42">
        <f>'各在宅ALS療養者の状況（様式１）'!E11</f>
        <v>0</v>
      </c>
      <c r="C23" s="43" t="str">
        <f>IFERROR(B23/C5*100000,"-")</f>
        <v>-</v>
      </c>
      <c r="D23" s="58" t="str">
        <f>IFERROR(B23/D5*100,"-")</f>
        <v>-</v>
      </c>
      <c r="E23" s="279">
        <f>'各在宅ALS療養者の状況（様式１）'!B130</f>
        <v>0</v>
      </c>
      <c r="F23" s="278">
        <f>'各在宅ALS療養者の状況（様式１）'!G133</f>
        <v>0</v>
      </c>
      <c r="G23" s="277">
        <f>'各在宅ALS療養者の状況（様式１）'!AM134</f>
        <v>0</v>
      </c>
      <c r="H23" s="25" t="str">
        <f>IFERROR(G23/$F$23,"-")</f>
        <v>-</v>
      </c>
      <c r="O23" s="4"/>
    </row>
    <row r="24" spans="1:15" ht="22.5" customHeight="1" thickBot="1">
      <c r="A24" s="1"/>
      <c r="C24" s="8" t="s">
        <v>220</v>
      </c>
      <c r="M24" s="4"/>
      <c r="N24" s="4"/>
      <c r="O24" s="19"/>
    </row>
    <row r="25" spans="1:15" ht="22.5" customHeight="1">
      <c r="B25" s="863"/>
      <c r="C25" s="870" t="s">
        <v>141</v>
      </c>
      <c r="D25" s="871"/>
      <c r="E25" s="871"/>
      <c r="F25" s="872"/>
      <c r="G25" s="870" t="s">
        <v>62</v>
      </c>
      <c r="H25" s="871"/>
      <c r="I25" s="872"/>
    </row>
    <row r="26" spans="1:15" ht="22.2" customHeight="1">
      <c r="B26" s="864"/>
      <c r="C26" s="341" t="s">
        <v>207</v>
      </c>
      <c r="D26" s="342" t="s">
        <v>315</v>
      </c>
      <c r="E26" s="342" t="s">
        <v>316</v>
      </c>
      <c r="F26" s="343" t="s">
        <v>208</v>
      </c>
      <c r="G26" s="344" t="s">
        <v>209</v>
      </c>
      <c r="H26" s="345" t="s">
        <v>210</v>
      </c>
      <c r="I26" s="343" t="s">
        <v>211</v>
      </c>
    </row>
    <row r="27" spans="1:15" ht="18.600000000000001" customHeight="1">
      <c r="B27" s="9" t="s">
        <v>142</v>
      </c>
      <c r="C27" s="11">
        <f>'各在宅ALS療養者の状況（様式１）'!D130</f>
        <v>0</v>
      </c>
      <c r="D27" s="12">
        <f>'各在宅ALS療養者の状況（様式１）'!D131</f>
        <v>0</v>
      </c>
      <c r="E27" s="12">
        <f>'各在宅ALS療養者の状況（様式１）'!D132</f>
        <v>0</v>
      </c>
      <c r="F27" s="13">
        <f>'各在宅ALS療養者の状況（様式１）'!D133</f>
        <v>0</v>
      </c>
      <c r="G27" s="11">
        <f>'各在宅ALS療養者の状況（様式１）'!F130</f>
        <v>0</v>
      </c>
      <c r="H27" s="12">
        <f>'各在宅ALS療養者の状況（様式１）'!F131</f>
        <v>0</v>
      </c>
      <c r="I27" s="13">
        <f>'各在宅ALS療養者の状況（様式１）'!F132</f>
        <v>0</v>
      </c>
    </row>
    <row r="28" spans="1:15" ht="18.600000000000001" customHeight="1" thickBot="1">
      <c r="B28" s="14" t="s">
        <v>77</v>
      </c>
      <c r="C28" s="16" t="str">
        <f>IFERROR(C27/E23,"-")</f>
        <v>-</v>
      </c>
      <c r="D28" s="17" t="str">
        <f>IFERROR(D27/E23,"-")</f>
        <v>-</v>
      </c>
      <c r="E28" s="17" t="str">
        <f>IFERROR(E27/E23,"-")</f>
        <v>-</v>
      </c>
      <c r="F28" s="18" t="str">
        <f>IFERROR(F27/E23,"-")</f>
        <v>-</v>
      </c>
      <c r="G28" s="16" t="str">
        <f>IFERROR(G27/E23,"-")</f>
        <v>-</v>
      </c>
      <c r="H28" s="17" t="str">
        <f>IFERROR(H27/E23,"-")</f>
        <v>-</v>
      </c>
      <c r="I28" s="18" t="str">
        <f>IFERROR(I27/E23,"-")</f>
        <v>-</v>
      </c>
    </row>
    <row r="29" spans="1:15" ht="22.5" customHeight="1" thickBot="1">
      <c r="A29" s="39" t="s">
        <v>309</v>
      </c>
      <c r="B29" s="1"/>
      <c r="D29" s="3"/>
      <c r="E29" s="4"/>
      <c r="F29" s="4"/>
      <c r="H29" s="4"/>
      <c r="I29" s="4"/>
      <c r="J29" s="4"/>
      <c r="K29" s="4"/>
    </row>
    <row r="30" spans="1:15" ht="22.5" customHeight="1">
      <c r="B30" s="879" t="s">
        <v>12</v>
      </c>
      <c r="C30" s="880"/>
      <c r="D30" s="880"/>
      <c r="E30" s="880"/>
      <c r="F30" s="881"/>
      <c r="G30" s="870" t="s">
        <v>177</v>
      </c>
      <c r="H30" s="871"/>
      <c r="I30" s="871"/>
      <c r="J30" s="871"/>
      <c r="K30" s="872"/>
      <c r="L30" s="4"/>
      <c r="M30" s="4"/>
      <c r="N30" s="19"/>
    </row>
    <row r="31" spans="1:15" ht="22.95" customHeight="1">
      <c r="B31" s="341" t="s">
        <v>23</v>
      </c>
      <c r="C31" s="346" t="s">
        <v>24</v>
      </c>
      <c r="D31" s="346" t="s">
        <v>25</v>
      </c>
      <c r="E31" s="346" t="s">
        <v>26</v>
      </c>
      <c r="F31" s="347" t="s">
        <v>27</v>
      </c>
      <c r="G31" s="348" t="s">
        <v>28</v>
      </c>
      <c r="H31" s="349" t="s">
        <v>29</v>
      </c>
      <c r="I31" s="349" t="s">
        <v>30</v>
      </c>
      <c r="J31" s="349" t="s">
        <v>31</v>
      </c>
      <c r="K31" s="350" t="s">
        <v>32</v>
      </c>
      <c r="L31" s="7"/>
      <c r="M31" s="4"/>
      <c r="N31" s="30"/>
    </row>
    <row r="32" spans="1:15" ht="18.600000000000001" customHeight="1">
      <c r="B32" s="11">
        <f>'各在宅ALS療養者の状況（様式１）'!G133</f>
        <v>0</v>
      </c>
      <c r="C32" s="12">
        <f>'各在宅ALS療養者の状況（様式１）'!H133</f>
        <v>0</v>
      </c>
      <c r="D32" s="12">
        <f>'各在宅ALS療養者の状況（様式１）'!I133</f>
        <v>0</v>
      </c>
      <c r="E32" s="12">
        <f>'各在宅ALS療養者の状況（様式１）'!J133</f>
        <v>0</v>
      </c>
      <c r="F32" s="13">
        <f>'各在宅ALS療養者の状況（様式１）'!K133</f>
        <v>0</v>
      </c>
      <c r="G32" s="11">
        <f>'各在宅ALS療養者の状況（様式１）'!M133</f>
        <v>0</v>
      </c>
      <c r="H32" s="12">
        <f>'各在宅ALS療養者の状況（様式１）'!N133</f>
        <v>0</v>
      </c>
      <c r="I32" s="12">
        <f>'各在宅ALS療養者の状況（様式１）'!O133</f>
        <v>0</v>
      </c>
      <c r="J32" s="12">
        <f>'各在宅ALS療養者の状況（様式１）'!P133</f>
        <v>0</v>
      </c>
      <c r="K32" s="13">
        <f>'各在宅ALS療養者の状況（様式１）'!Q133</f>
        <v>0</v>
      </c>
      <c r="L32" s="24"/>
      <c r="M32" s="4"/>
      <c r="N32" s="30"/>
    </row>
    <row r="33" spans="1:15" ht="18.600000000000001" customHeight="1" thickBot="1">
      <c r="B33" s="16" t="str">
        <f>IFERROR(B32/E23,"-")</f>
        <v>-</v>
      </c>
      <c r="C33" s="29" t="str">
        <f>IFERROR(C32/E23,"-")</f>
        <v>-</v>
      </c>
      <c r="D33" s="29" t="str">
        <f>IFERROR(D32/E23,"-")</f>
        <v>-</v>
      </c>
      <c r="E33" s="29" t="str">
        <f>IFERROR(E32/E23,"-")</f>
        <v>-</v>
      </c>
      <c r="F33" s="25" t="str">
        <f>IFERROR(F32/E23,"-")</f>
        <v>-</v>
      </c>
      <c r="G33" s="16" t="str">
        <f>IFERROR(G32/E23,"-")</f>
        <v>-</v>
      </c>
      <c r="H33" s="29" t="str">
        <f>IFERROR(H32/E23,"-")</f>
        <v>-</v>
      </c>
      <c r="I33" s="29" t="str">
        <f>IFERROR(I32/E23,"-")</f>
        <v>-</v>
      </c>
      <c r="J33" s="29" t="str">
        <f>IFERROR(J32/E23,"-")</f>
        <v>-</v>
      </c>
      <c r="K33" s="25" t="str">
        <f>IFERROR(K32/E23,"-")</f>
        <v>-</v>
      </c>
      <c r="L33" s="31"/>
      <c r="M33" s="4"/>
      <c r="N33" s="30"/>
    </row>
    <row r="34" spans="1:15" ht="22.5" customHeight="1" thickBot="1">
      <c r="A34" s="39" t="s">
        <v>325</v>
      </c>
      <c r="B34" s="3"/>
      <c r="C34" s="3"/>
      <c r="D34" s="4"/>
      <c r="E34" s="4"/>
      <c r="F34" s="4"/>
      <c r="G34" s="4"/>
      <c r="H34" s="4"/>
      <c r="I34" s="32"/>
      <c r="J34" s="33"/>
      <c r="K34" s="33"/>
      <c r="L34" s="33"/>
      <c r="M34" s="4"/>
      <c r="N34" s="4"/>
      <c r="O34" s="24"/>
    </row>
    <row r="35" spans="1:15" ht="22.5" customHeight="1">
      <c r="B35" s="853" t="s">
        <v>112</v>
      </c>
      <c r="C35" s="854"/>
      <c r="D35" s="854"/>
      <c r="E35" s="854"/>
      <c r="F35" s="853" t="s">
        <v>14</v>
      </c>
      <c r="G35" s="854"/>
      <c r="H35" s="854"/>
      <c r="I35" s="855"/>
      <c r="J35" s="856" t="s">
        <v>15</v>
      </c>
    </row>
    <row r="36" spans="1:15" ht="22.95" customHeight="1">
      <c r="B36" s="353" t="s">
        <v>155</v>
      </c>
      <c r="C36" s="354" t="s">
        <v>215</v>
      </c>
      <c r="D36" s="355" t="s">
        <v>349</v>
      </c>
      <c r="E36" s="356" t="s">
        <v>67</v>
      </c>
      <c r="F36" s="353" t="s">
        <v>155</v>
      </c>
      <c r="G36" s="354" t="s">
        <v>215</v>
      </c>
      <c r="H36" s="355" t="s">
        <v>349</v>
      </c>
      <c r="I36" s="357" t="s">
        <v>67</v>
      </c>
      <c r="J36" s="857"/>
    </row>
    <row r="37" spans="1:15" ht="18.600000000000001" customHeight="1">
      <c r="B37" s="63">
        <f>'各在宅ALS療養者の状況（様式１）'!T130</f>
        <v>0</v>
      </c>
      <c r="C37" s="28">
        <f>'各在宅ALS療養者の状況（様式１）'!S131</f>
        <v>0</v>
      </c>
      <c r="D37" s="12">
        <f>'各在宅ALS療養者の状況（様式１）'!S132</f>
        <v>0</v>
      </c>
      <c r="E37" s="62">
        <f>'各在宅ALS療養者の状況（様式１）'!S133</f>
        <v>0</v>
      </c>
      <c r="F37" s="63">
        <f>'各在宅ALS療養者の状況（様式１）'!W130</f>
        <v>0</v>
      </c>
      <c r="G37" s="28">
        <f>'各在宅ALS療養者の状況（様式１）'!V131</f>
        <v>0</v>
      </c>
      <c r="H37" s="12">
        <f>'各在宅ALS療養者の状況（様式１）'!V132</f>
        <v>0</v>
      </c>
      <c r="I37" s="13">
        <f>'各在宅ALS療養者の状況（様式１）'!V133</f>
        <v>0</v>
      </c>
      <c r="J37" s="10">
        <f>'各在宅ALS療養者の状況（様式１）'!X131</f>
        <v>0</v>
      </c>
    </row>
    <row r="38" spans="1:15" ht="18.600000000000001" customHeight="1" thickBot="1">
      <c r="B38" s="64" t="str">
        <f>IFERROR(B37/E23,"-")</f>
        <v>-</v>
      </c>
      <c r="C38" s="29" t="str">
        <f>IFERROR(C37/E23,"-")</f>
        <v>-</v>
      </c>
      <c r="D38" s="29" t="str">
        <f>IFERROR(D37/E23,"-")</f>
        <v>-</v>
      </c>
      <c r="E38" s="61" t="str">
        <f>IFERROR(E37/E23,"-")</f>
        <v>-</v>
      </c>
      <c r="F38" s="64" t="str">
        <f>IFERROR(F37/E23,"-")</f>
        <v>-</v>
      </c>
      <c r="G38" s="29" t="str">
        <f>IFERROR(G37/E23,"-")</f>
        <v>-</v>
      </c>
      <c r="H38" s="29" t="str">
        <f>IFERROR(H37/E23,"-")</f>
        <v>-</v>
      </c>
      <c r="I38" s="25" t="str">
        <f>IFERROR(I37/E23,"-")</f>
        <v>-</v>
      </c>
      <c r="J38" s="15" t="str">
        <f>IFERROR(J37/E23,"-")</f>
        <v>-</v>
      </c>
    </row>
    <row r="39" spans="1:15" ht="36" customHeight="1">
      <c r="B39" s="888" t="s">
        <v>206</v>
      </c>
      <c r="C39" s="889"/>
      <c r="D39" s="884" t="s">
        <v>18</v>
      </c>
      <c r="E39" s="884" t="s">
        <v>17</v>
      </c>
      <c r="F39" s="886" t="s">
        <v>258</v>
      </c>
      <c r="G39" s="890" t="s">
        <v>299</v>
      </c>
      <c r="J39" s="853" t="s">
        <v>311</v>
      </c>
      <c r="K39" s="855"/>
    </row>
    <row r="40" spans="1:15" ht="22.95" customHeight="1">
      <c r="A40" s="655"/>
      <c r="B40" s="360" t="s">
        <v>155</v>
      </c>
      <c r="C40" s="361" t="s">
        <v>319</v>
      </c>
      <c r="D40" s="885"/>
      <c r="E40" s="885"/>
      <c r="F40" s="887"/>
      <c r="G40" s="891"/>
      <c r="H40" s="882" t="s">
        <v>332</v>
      </c>
      <c r="J40" s="358" t="s">
        <v>312</v>
      </c>
      <c r="K40" s="359" t="s">
        <v>310</v>
      </c>
      <c r="M40" s="36"/>
      <c r="N40" s="36"/>
    </row>
    <row r="41" spans="1:15" ht="18.600000000000001" customHeight="1">
      <c r="A41" s="655"/>
      <c r="B41" s="11">
        <f>'各在宅ALS療養者の状況（様式１）'!AD130</f>
        <v>0</v>
      </c>
      <c r="C41" s="12">
        <f>'各在宅ALS療養者の状況（様式１）'!AD132</f>
        <v>0</v>
      </c>
      <c r="D41" s="12">
        <f>'各在宅ALS療養者の状況（様式１）'!AF130</f>
        <v>0</v>
      </c>
      <c r="E41" s="12">
        <f>'各在宅ALS療養者の状況（様式１）'!AA131</f>
        <v>0</v>
      </c>
      <c r="F41" s="62">
        <f>'各在宅ALS療養者の状況（様式１）'!AH130</f>
        <v>0</v>
      </c>
      <c r="G41" s="280" t="s">
        <v>205</v>
      </c>
      <c r="H41" s="883"/>
      <c r="I41" s="367"/>
      <c r="J41" s="11">
        <f>'各在宅ALS療養者の状況（様式１）'!Y131</f>
        <v>0</v>
      </c>
      <c r="K41" s="20">
        <f>'各在宅ALS療養者の状況（様式１）'!Z131</f>
        <v>0</v>
      </c>
      <c r="L41" s="60"/>
    </row>
    <row r="42" spans="1:15" ht="18.600000000000001" customHeight="1" thickBot="1">
      <c r="A42" s="655"/>
      <c r="B42" s="16" t="str">
        <f>IFERROR(B41/E23,"-")</f>
        <v>-</v>
      </c>
      <c r="C42" s="17" t="str">
        <f>IFERROR(C41/E23,"-")</f>
        <v>-</v>
      </c>
      <c r="D42" s="17" t="str">
        <f>IFERROR(D41/E23,"-")</f>
        <v>-</v>
      </c>
      <c r="E42" s="17" t="str">
        <f>IFERROR(E41/E23,"-")</f>
        <v>-</v>
      </c>
      <c r="F42" s="270" t="str">
        <f>IFERROR(F41/F23,"-")</f>
        <v>-</v>
      </c>
      <c r="G42" s="271" t="str">
        <f>'各在宅ALS療養者の状況（様式１）'!AM131</f>
        <v>-</v>
      </c>
      <c r="H42" s="883"/>
      <c r="I42" s="367"/>
      <c r="J42" s="16" t="str">
        <f>IFERROR(J41/E23,"-")</f>
        <v>-</v>
      </c>
      <c r="K42" s="25" t="str">
        <f>IFERROR(K41/E23,"-")</f>
        <v>-</v>
      </c>
      <c r="L42" s="60"/>
    </row>
    <row r="43" spans="1:15" ht="22.5" customHeight="1">
      <c r="B43" s="34"/>
      <c r="C43" s="34"/>
      <c r="D43" s="34"/>
      <c r="E43" s="32"/>
      <c r="F43" s="41" t="s">
        <v>317</v>
      </c>
      <c r="K43" s="1" t="s">
        <v>233</v>
      </c>
    </row>
    <row r="44" spans="1:15" ht="22.5" customHeight="1" thickBot="1">
      <c r="A44" s="39" t="s">
        <v>218</v>
      </c>
      <c r="B44" s="1"/>
      <c r="C44" s="27"/>
    </row>
    <row r="45" spans="1:15" ht="22.5" customHeight="1">
      <c r="B45" s="874" t="s">
        <v>219</v>
      </c>
      <c r="C45" s="876" t="s">
        <v>300</v>
      </c>
      <c r="D45" s="877"/>
      <c r="E45" s="877"/>
      <c r="F45" s="877"/>
      <c r="G45" s="877"/>
      <c r="H45" s="877"/>
      <c r="I45" s="878"/>
    </row>
    <row r="46" spans="1:15" ht="22.95" customHeight="1">
      <c r="B46" s="875"/>
      <c r="C46" s="362" t="s">
        <v>181</v>
      </c>
      <c r="D46" s="363" t="s">
        <v>182</v>
      </c>
      <c r="E46" s="363" t="s">
        <v>148</v>
      </c>
      <c r="F46" s="363" t="s">
        <v>147</v>
      </c>
      <c r="G46" s="363" t="s">
        <v>146</v>
      </c>
      <c r="H46" s="364" t="s">
        <v>145</v>
      </c>
      <c r="I46" s="365" t="s">
        <v>144</v>
      </c>
    </row>
    <row r="47" spans="1:15" ht="18.600000000000001" customHeight="1">
      <c r="B47" s="10">
        <f>'各在宅ALS療養者の状況（様式１）'!AA136</f>
        <v>0</v>
      </c>
      <c r="C47" s="11">
        <f>'各在宅ALS療養者の状況（様式１）'!AB136</f>
        <v>0</v>
      </c>
      <c r="D47" s="28">
        <f>'各在宅ALS療養者の状況（様式１）'!AC136</f>
        <v>0</v>
      </c>
      <c r="E47" s="21">
        <f>'各在宅ALS療養者の状況（様式１）'!AD136</f>
        <v>0</v>
      </c>
      <c r="F47" s="21">
        <f>'各在宅ALS療養者の状況（様式１）'!AE136</f>
        <v>0</v>
      </c>
      <c r="G47" s="21">
        <f>'各在宅ALS療養者の状況（様式１）'!AF136</f>
        <v>0</v>
      </c>
      <c r="H47" s="22">
        <f>'各在宅ALS療養者の状況（様式１）'!AG136</f>
        <v>0</v>
      </c>
      <c r="I47" s="23">
        <f>'各在宅ALS療養者の状況（様式１）'!AH136</f>
        <v>0</v>
      </c>
    </row>
    <row r="48" spans="1:15" ht="18.600000000000001" customHeight="1" thickBot="1">
      <c r="B48" s="15" t="str">
        <f>IFERROR(B47/E23,"-")</f>
        <v>-</v>
      </c>
      <c r="C48" s="16" t="str">
        <f t="shared" ref="C48:I48" si="0">IFERROR(C47/$B$47,"-")</f>
        <v>-</v>
      </c>
      <c r="D48" s="29" t="str">
        <f t="shared" si="0"/>
        <v>-</v>
      </c>
      <c r="E48" s="17" t="str">
        <f t="shared" si="0"/>
        <v>-</v>
      </c>
      <c r="F48" s="17" t="str">
        <f t="shared" si="0"/>
        <v>-</v>
      </c>
      <c r="G48" s="17" t="str">
        <f t="shared" si="0"/>
        <v>-</v>
      </c>
      <c r="H48" s="26" t="str">
        <f t="shared" si="0"/>
        <v>-</v>
      </c>
      <c r="I48" s="25" t="str">
        <f t="shared" si="0"/>
        <v>-</v>
      </c>
    </row>
    <row r="49" spans="1:12" ht="22.5" customHeight="1" thickBot="1">
      <c r="A49" s="39" t="s">
        <v>217</v>
      </c>
      <c r="B49" s="266"/>
      <c r="D49" s="27"/>
    </row>
    <row r="50" spans="1:12" ht="26.25" customHeight="1">
      <c r="B50" s="874" t="s">
        <v>324</v>
      </c>
      <c r="C50" s="876" t="s">
        <v>301</v>
      </c>
      <c r="D50" s="877"/>
      <c r="E50" s="878"/>
      <c r="F50" s="876" t="s">
        <v>302</v>
      </c>
      <c r="G50" s="877"/>
      <c r="H50" s="877"/>
      <c r="I50" s="877"/>
      <c r="J50" s="877"/>
      <c r="K50" s="877"/>
      <c r="L50" s="866" t="s">
        <v>243</v>
      </c>
    </row>
    <row r="51" spans="1:12" ht="22.95" customHeight="1">
      <c r="B51" s="875"/>
      <c r="C51" s="362" t="s">
        <v>150</v>
      </c>
      <c r="D51" s="363" t="s">
        <v>151</v>
      </c>
      <c r="E51" s="365" t="s">
        <v>152</v>
      </c>
      <c r="F51" s="362">
        <v>6</v>
      </c>
      <c r="G51" s="363">
        <v>5</v>
      </c>
      <c r="H51" s="363">
        <v>4</v>
      </c>
      <c r="I51" s="363">
        <v>3</v>
      </c>
      <c r="J51" s="364">
        <v>2</v>
      </c>
      <c r="K51" s="363">
        <v>1</v>
      </c>
      <c r="L51" s="873"/>
    </row>
    <row r="52" spans="1:12" ht="18.600000000000001" customHeight="1">
      <c r="B52" s="10">
        <f>'各在宅ALS療養者の状況（様式１）'!U135</f>
        <v>0</v>
      </c>
      <c r="C52" s="11">
        <f>'各在宅ALS療養者の状況（様式１）'!W136</f>
        <v>0</v>
      </c>
      <c r="D52" s="12">
        <f>'各在宅ALS療養者の状況（様式１）'!X136</f>
        <v>0</v>
      </c>
      <c r="E52" s="13">
        <f>'各在宅ALS療養者の状況（様式１）'!Y136</f>
        <v>0</v>
      </c>
      <c r="F52" s="11">
        <f>'各在宅ALS療養者の状況（様式１）'!T138</f>
        <v>0</v>
      </c>
      <c r="G52" s="21">
        <f>'各在宅ALS療養者の状況（様式１）'!U138</f>
        <v>0</v>
      </c>
      <c r="H52" s="21">
        <f>'各在宅ALS療養者の状況（様式１）'!V138</f>
        <v>0</v>
      </c>
      <c r="I52" s="21">
        <f>'各在宅ALS療養者の状況（様式１）'!W138</f>
        <v>0</v>
      </c>
      <c r="J52" s="22">
        <f>'各在宅ALS療養者の状況（様式１）'!X138</f>
        <v>0</v>
      </c>
      <c r="K52" s="22">
        <f>'各在宅ALS療養者の状況（様式１）'!Y138</f>
        <v>0</v>
      </c>
      <c r="L52" s="20">
        <f>'各在宅ALS療養者の状況（様式１）'!AM132</f>
        <v>0</v>
      </c>
    </row>
    <row r="53" spans="1:12" ht="18.600000000000001" customHeight="1" thickBot="1">
      <c r="B53" s="15" t="str">
        <f>IFERROR(B52/E23,"-")</f>
        <v>-</v>
      </c>
      <c r="C53" s="16" t="str">
        <f t="shared" ref="C53:L53" si="1">IFERROR(C52/$B$52,"-")</f>
        <v>-</v>
      </c>
      <c r="D53" s="17" t="str">
        <f t="shared" si="1"/>
        <v>-</v>
      </c>
      <c r="E53" s="18" t="str">
        <f t="shared" si="1"/>
        <v>-</v>
      </c>
      <c r="F53" s="16" t="str">
        <f t="shared" si="1"/>
        <v>-</v>
      </c>
      <c r="G53" s="17" t="str">
        <f t="shared" si="1"/>
        <v>-</v>
      </c>
      <c r="H53" s="17" t="str">
        <f t="shared" si="1"/>
        <v>-</v>
      </c>
      <c r="I53" s="17" t="str">
        <f t="shared" si="1"/>
        <v>-</v>
      </c>
      <c r="J53" s="26" t="str">
        <f t="shared" si="1"/>
        <v>-</v>
      </c>
      <c r="K53" s="29" t="str">
        <f t="shared" si="1"/>
        <v>-</v>
      </c>
      <c r="L53" s="25" t="str">
        <f t="shared" si="1"/>
        <v>-</v>
      </c>
    </row>
    <row r="54" spans="1:12" ht="22.5" customHeight="1">
      <c r="B54" s="1"/>
    </row>
    <row r="55" spans="1:12" ht="22.5" customHeight="1"/>
    <row r="56" spans="1:12" ht="22.5" customHeight="1"/>
  </sheetData>
  <sheetProtection algorithmName="SHA-512" hashValue="v6UyXmysiu901moV/sORiGlV8JaCOAdF/QqQPCLZ24Pg5eaFCBHT7GdRVPk8VfVE0bJbCIsvVLdHn0sld+UzKg==" saltValue="V15FGcPagMFTPXY1538Shw==" spinCount="100000" sheet="1" selectLockedCells="1" selectUnlockedCells="1"/>
  <mergeCells count="28">
    <mergeCell ref="L50:L51"/>
    <mergeCell ref="B50:B51"/>
    <mergeCell ref="J39:K39"/>
    <mergeCell ref="C25:F25"/>
    <mergeCell ref="F50:K50"/>
    <mergeCell ref="G30:K30"/>
    <mergeCell ref="C45:I45"/>
    <mergeCell ref="B30:F30"/>
    <mergeCell ref="B45:B46"/>
    <mergeCell ref="C50:E50"/>
    <mergeCell ref="H40:H42"/>
    <mergeCell ref="E39:E40"/>
    <mergeCell ref="F39:F40"/>
    <mergeCell ref="D39:D40"/>
    <mergeCell ref="B39:C39"/>
    <mergeCell ref="G39:G40"/>
    <mergeCell ref="J13:K13"/>
    <mergeCell ref="B3:B4"/>
    <mergeCell ref="B35:E35"/>
    <mergeCell ref="F35:I35"/>
    <mergeCell ref="J35:J36"/>
    <mergeCell ref="B8:D8"/>
    <mergeCell ref="E8:G8"/>
    <mergeCell ref="B25:B26"/>
    <mergeCell ref="G21:H21"/>
    <mergeCell ref="B13:C13"/>
    <mergeCell ref="B21:D21"/>
    <mergeCell ref="G25:I25"/>
  </mergeCells>
  <phoneticPr fontId="2"/>
  <pageMargins left="0.43307086614173229" right="0.23622047244094491" top="0.59055118110236227" bottom="0.39370078740157483" header="0.31496062992125984" footer="0.31496062992125984"/>
  <pageSetup paperSize="9" scale="66" orientation="portrait" r:id="rId1"/>
  <headerFooter alignWithMargins="0">
    <oddHeader>&amp;L難病の地域診断ツール&amp;R2022年度　都医学研　夏のセミナー版</oddHeader>
  </headerFooter>
  <ignoredErrors>
    <ignoredError sqref="L2 B10:G10 H2:J2 B15:F15 J15:K15 B18:L22 B24:L27 B23 E23:F23 C23:D23 I23:L23 B29:L37 B28:F28 H28:L28 B39:L40 B38:F38 G38:L38 G23:H23 B42:L53 B41:J41 K41:L4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showGridLines="0" view="pageLayout" zoomScaleNormal="100" workbookViewId="0">
      <selection activeCell="E5" sqref="E5"/>
    </sheetView>
  </sheetViews>
  <sheetFormatPr defaultColWidth="9" defaultRowHeight="13.2"/>
  <cols>
    <col min="1" max="1" width="11.44140625" style="77" customWidth="1"/>
    <col min="2" max="2" width="9.6640625" style="73" customWidth="1"/>
    <col min="3" max="3" width="13.6640625" style="73" customWidth="1"/>
    <col min="4" max="4" width="3.6640625" style="73" customWidth="1"/>
    <col min="5" max="5" width="7.6640625" style="73" customWidth="1"/>
    <col min="6" max="7" width="66.33203125" style="73" customWidth="1"/>
    <col min="8" max="8" width="33.6640625" style="73" customWidth="1"/>
    <col min="9" max="9" width="26.109375" style="73" customWidth="1"/>
    <col min="10" max="10" width="5.6640625" style="73" customWidth="1"/>
    <col min="11" max="11" width="38.33203125" style="73" customWidth="1"/>
    <col min="12" max="16384" width="9" style="73"/>
  </cols>
  <sheetData>
    <row r="1" spans="1:11" s="68" customFormat="1" ht="26.25" customHeight="1" thickBot="1">
      <c r="A1" s="896" t="s">
        <v>346</v>
      </c>
      <c r="B1" s="896"/>
      <c r="C1" s="896"/>
      <c r="D1" s="896"/>
      <c r="E1" s="896"/>
      <c r="F1" s="896"/>
      <c r="G1" s="896"/>
      <c r="H1" s="67"/>
      <c r="I1" s="67"/>
      <c r="J1" s="67"/>
      <c r="K1" s="67"/>
    </row>
    <row r="2" spans="1:11" s="68" customFormat="1" ht="18" customHeight="1" thickBot="1">
      <c r="A2" s="458" t="s">
        <v>413</v>
      </c>
      <c r="B2" s="457" t="str">
        <f>'各在宅ALS療養者の状況（様式１）'!AI1</f>
        <v>-</v>
      </c>
      <c r="C2" s="458" t="s">
        <v>414</v>
      </c>
      <c r="D2" s="458" t="str">
        <f>'各在宅ALS療養者の状況（様式１）'!AK1</f>
        <v>-</v>
      </c>
      <c r="E2" s="458" t="s">
        <v>415</v>
      </c>
      <c r="F2" s="504">
        <f>'各在宅ALS療養者の状況（様式１）'!AM1</f>
        <v>0</v>
      </c>
      <c r="G2" s="67"/>
      <c r="H2" s="67"/>
      <c r="I2" s="67"/>
      <c r="J2" s="67"/>
      <c r="K2" s="67"/>
    </row>
    <row r="3" spans="1:11" s="68" customFormat="1" ht="19.2" customHeight="1" thickBot="1">
      <c r="A3" s="69"/>
      <c r="B3" s="69"/>
      <c r="C3" s="69"/>
      <c r="E3" s="265" t="s">
        <v>80</v>
      </c>
      <c r="G3" s="67"/>
      <c r="H3" s="67"/>
      <c r="I3" s="67"/>
      <c r="J3" s="67"/>
      <c r="K3" s="67"/>
    </row>
    <row r="4" spans="1:11" ht="46.5" customHeight="1" thickBot="1">
      <c r="A4" s="905" t="s">
        <v>109</v>
      </c>
      <c r="B4" s="906"/>
      <c r="C4" s="892" t="s">
        <v>409</v>
      </c>
      <c r="D4" s="893"/>
      <c r="E4" s="70" t="s">
        <v>283</v>
      </c>
      <c r="F4" s="71" t="s">
        <v>203</v>
      </c>
      <c r="G4" s="72" t="s">
        <v>224</v>
      </c>
    </row>
    <row r="5" spans="1:11" ht="71.400000000000006" customHeight="1">
      <c r="A5" s="901" t="s">
        <v>54</v>
      </c>
      <c r="B5" s="902"/>
      <c r="C5" s="494" t="str">
        <f>IFERROR('各在宅ALS療養者の状況（様式１）'!S134,"-")</f>
        <v>-</v>
      </c>
      <c r="D5" s="495" t="s">
        <v>187</v>
      </c>
      <c r="E5" s="505"/>
      <c r="F5" s="506"/>
      <c r="G5" s="507"/>
    </row>
    <row r="6" spans="1:11" ht="68.25" customHeight="1">
      <c r="A6" s="894" t="s">
        <v>55</v>
      </c>
      <c r="B6" s="895"/>
      <c r="C6" s="496" t="str">
        <f>IFERROR('各在宅ALS療養者の状況（様式１）'!V134,"-")</f>
        <v>-</v>
      </c>
      <c r="D6" s="497" t="s">
        <v>186</v>
      </c>
      <c r="E6" s="508"/>
      <c r="F6" s="509"/>
      <c r="G6" s="510"/>
    </row>
    <row r="7" spans="1:11" ht="68.25" customHeight="1">
      <c r="A7" s="894" t="s">
        <v>408</v>
      </c>
      <c r="B7" s="895"/>
      <c r="C7" s="496" t="str">
        <f>IFERROR('各在宅ALS療養者の状況（様式１）'!X133,"-")</f>
        <v>-</v>
      </c>
      <c r="D7" s="497" t="s">
        <v>186</v>
      </c>
      <c r="E7" s="508"/>
      <c r="F7" s="509"/>
      <c r="G7" s="510"/>
    </row>
    <row r="8" spans="1:11" ht="51.75" customHeight="1">
      <c r="A8" s="894" t="s">
        <v>410</v>
      </c>
      <c r="B8" s="498" t="s">
        <v>56</v>
      </c>
      <c r="C8" s="496" t="str">
        <f>IFERROR('各在宅ALS療養者の状況（様式１）'!Y133,"-")</f>
        <v>-</v>
      </c>
      <c r="D8" s="497" t="s">
        <v>186</v>
      </c>
      <c r="E8" s="508"/>
      <c r="F8" s="509"/>
      <c r="G8" s="510"/>
    </row>
    <row r="9" spans="1:11" ht="51.75" customHeight="1">
      <c r="A9" s="894"/>
      <c r="B9" s="499" t="s">
        <v>57</v>
      </c>
      <c r="C9" s="496" t="str">
        <f>IFERROR('各在宅ALS療養者の状況（様式１）'!Z133,"-")</f>
        <v>-</v>
      </c>
      <c r="D9" s="497" t="s">
        <v>186</v>
      </c>
      <c r="E9" s="508"/>
      <c r="F9" s="509"/>
      <c r="G9" s="510"/>
    </row>
    <row r="10" spans="1:11" ht="51.75" customHeight="1">
      <c r="A10" s="894" t="s">
        <v>58</v>
      </c>
      <c r="B10" s="499" t="s">
        <v>59</v>
      </c>
      <c r="C10" s="496" t="str">
        <f>IFERROR('各在宅ALS療養者の状況（様式１）'!AC131,"-")</f>
        <v>-</v>
      </c>
      <c r="D10" s="497" t="s">
        <v>186</v>
      </c>
      <c r="E10" s="508"/>
      <c r="F10" s="509"/>
      <c r="G10" s="510"/>
    </row>
    <row r="11" spans="1:11" ht="51.75" customHeight="1" thickBot="1">
      <c r="A11" s="900"/>
      <c r="B11" s="500" t="s">
        <v>60</v>
      </c>
      <c r="C11" s="501" t="str">
        <f>IFERROR('各在宅ALS療養者の状況（様式１）'!AA133,"-")</f>
        <v>-</v>
      </c>
      <c r="D11" s="502" t="s">
        <v>186</v>
      </c>
      <c r="E11" s="511"/>
      <c r="F11" s="512"/>
      <c r="G11" s="513"/>
    </row>
    <row r="12" spans="1:11" ht="68.25" customHeight="1" thickBot="1">
      <c r="A12" s="894" t="s">
        <v>253</v>
      </c>
      <c r="B12" s="895"/>
      <c r="C12" s="503" t="str">
        <f>IFERROR('各在宅ALS療養者の状況（様式１）'!AO133,"-")</f>
        <v>-</v>
      </c>
      <c r="D12" s="497" t="s">
        <v>186</v>
      </c>
      <c r="E12" s="508"/>
      <c r="F12" s="509"/>
      <c r="G12" s="510"/>
    </row>
    <row r="13" spans="1:11" ht="93.75" customHeight="1" thickBot="1">
      <c r="A13" s="897" t="s">
        <v>204</v>
      </c>
      <c r="B13" s="898"/>
      <c r="C13" s="898"/>
      <c r="D13" s="899"/>
      <c r="E13" s="656"/>
      <c r="F13" s="903"/>
      <c r="G13" s="904"/>
    </row>
    <row r="14" spans="1:11" s="75" customFormat="1" ht="14.25" customHeight="1">
      <c r="A14" s="74"/>
      <c r="C14" s="76"/>
    </row>
  </sheetData>
  <sheetProtection algorithmName="SHA-512" hashValue="affFrbb+1bZ6VO5c1Fafhc9X2BU84QzgM9wCuoN7raMDVjZEhI3P3epChVck3bmPpYxwHQ6SN8bByjnDTkX5Sg==" saltValue="zlRRGOGmwsr0Fso/7zV46g==" spinCount="100000" sheet="1" formatCells="0" formatColumns="0" formatRows="0"/>
  <mergeCells count="11">
    <mergeCell ref="C4:D4"/>
    <mergeCell ref="A12:B12"/>
    <mergeCell ref="A1:G1"/>
    <mergeCell ref="A13:D13"/>
    <mergeCell ref="A8:A9"/>
    <mergeCell ref="A10:A11"/>
    <mergeCell ref="A5:B5"/>
    <mergeCell ref="A6:B6"/>
    <mergeCell ref="A7:B7"/>
    <mergeCell ref="F13:G13"/>
    <mergeCell ref="A4:B4"/>
  </mergeCells>
  <phoneticPr fontId="2"/>
  <pageMargins left="0.31496062992125984" right="0.23622047244094491" top="0.62992125984251968" bottom="0.31496062992125984" header="0.39370078740157483" footer="0.19685039370078741"/>
  <pageSetup paperSize="9" scale="81" orientation="landscape" r:id="rId1"/>
  <headerFooter alignWithMargins="0">
    <oddHeader>&amp;L難病の地域診断ツール&amp;R2022年度　都医学研　夏のセミナー版</oddHeader>
  </headerFooter>
  <ignoredErrors>
    <ignoredError sqref="B2:F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各在宅ALS療養者の状況（様式１）</vt:lpstr>
      <vt:lpstr>災害の備え</vt:lpstr>
      <vt:lpstr>事業実施状況と評価（様式2）</vt:lpstr>
      <vt:lpstr>訪問看護ステーションの概況（様式３）</vt:lpstr>
      <vt:lpstr>集計シート(入力不要) </vt:lpstr>
      <vt:lpstr>評価（様式4）</vt:lpstr>
      <vt:lpstr>'各在宅ALS療養者の状況（様式１）'!Print_Area</vt:lpstr>
      <vt:lpstr>'事業実施状況と評価（様式2）'!Print_Area</vt:lpstr>
      <vt:lpstr>'集計シート(入力不要) '!Print_Area</vt:lpstr>
      <vt:lpstr>'訪問看護ステーションの概況（様式３）'!Print_Area</vt:lpstr>
    </vt:vector>
  </TitlesOfParts>
  <Company>東京都神経科学総合研究所　難病ケア看護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難病ケア看護</dc:creator>
  <cp:lastModifiedBy>難病ケア看護</cp:lastModifiedBy>
  <cp:lastPrinted>2022-07-04T04:29:04Z</cp:lastPrinted>
  <dcterms:created xsi:type="dcterms:W3CDTF">2007-08-06T11:45:50Z</dcterms:created>
  <dcterms:modified xsi:type="dcterms:W3CDTF">2022-07-07T06:58:49Z</dcterms:modified>
</cp:coreProperties>
</file>